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7"/>
  <workbookPr/>
  <bookViews>
    <workbookView xWindow="0" yWindow="0" windowWidth="15576" windowHeight="9900" tabRatio="935"/>
  </bookViews>
  <sheets>
    <sheet name="4040" sheetId="26" r:id="rId1"/>
  </sheets>
  <calcPr calcId="125725"/>
</workbook>
</file>

<file path=xl/calcChain.xml><?xml version="1.0" encoding="utf-8"?>
<calcChain xmlns="http://schemas.openxmlformats.org/spreadsheetml/2006/main">
  <c r="K152" i="26"/>
  <c r="I152"/>
  <c r="I151"/>
  <c r="I153"/>
  <c r="I154"/>
  <c r="H155"/>
  <c r="E155"/>
  <c r="E156"/>
  <c r="E149"/>
  <c r="H143"/>
  <c r="H144"/>
  <c r="E143"/>
  <c r="E144"/>
  <c r="I135"/>
  <c r="I136"/>
  <c r="H123"/>
  <c r="H124"/>
  <c r="E123"/>
  <c r="E124"/>
  <c r="I120"/>
  <c r="I119"/>
  <c r="D148"/>
  <c r="C148"/>
  <c r="D147"/>
  <c r="D140"/>
  <c r="C114"/>
  <c r="H107"/>
  <c r="H108"/>
  <c r="E107"/>
  <c r="E108"/>
  <c r="C102"/>
  <c r="G102"/>
  <c r="F102"/>
  <c r="D102"/>
  <c r="H92"/>
  <c r="I92"/>
  <c r="J92"/>
  <c r="H93"/>
  <c r="I93"/>
  <c r="J93"/>
  <c r="E92"/>
  <c r="E93"/>
  <c r="J91"/>
  <c r="I91"/>
  <c r="H91"/>
  <c r="K91" s="1"/>
  <c r="E91"/>
  <c r="J90"/>
  <c r="I90"/>
  <c r="H90"/>
  <c r="E90"/>
  <c r="J89"/>
  <c r="I89"/>
  <c r="H89"/>
  <c r="K89" s="1"/>
  <c r="E89"/>
  <c r="J88"/>
  <c r="I88"/>
  <c r="H88"/>
  <c r="E88"/>
  <c r="H82"/>
  <c r="I85"/>
  <c r="J85"/>
  <c r="I82"/>
  <c r="J82"/>
  <c r="E82"/>
  <c r="H78"/>
  <c r="I78"/>
  <c r="J78"/>
  <c r="H79"/>
  <c r="I79"/>
  <c r="J79"/>
  <c r="E78"/>
  <c r="E79"/>
  <c r="K78" l="1"/>
  <c r="K88"/>
  <c r="K90"/>
  <c r="K93"/>
  <c r="K92"/>
  <c r="K85"/>
  <c r="K82"/>
  <c r="K79"/>
  <c r="H57"/>
  <c r="I57"/>
  <c r="K57" s="1"/>
  <c r="J57"/>
  <c r="H58"/>
  <c r="I58"/>
  <c r="J58"/>
  <c r="E57"/>
  <c r="E58"/>
  <c r="K58" l="1"/>
  <c r="D31"/>
  <c r="D29" s="1"/>
  <c r="C31"/>
  <c r="E20"/>
  <c r="H20"/>
  <c r="I20"/>
  <c r="J20"/>
  <c r="E21"/>
  <c r="H21"/>
  <c r="I21"/>
  <c r="J21"/>
  <c r="G16"/>
  <c r="F16"/>
  <c r="D16"/>
  <c r="C16"/>
  <c r="H148"/>
  <c r="G147"/>
  <c r="J147" s="1"/>
  <c r="J140"/>
  <c r="F114"/>
  <c r="H114" s="1"/>
  <c r="I113"/>
  <c r="I115"/>
  <c r="I116"/>
  <c r="I117"/>
  <c r="I118"/>
  <c r="I121"/>
  <c r="I126"/>
  <c r="I127"/>
  <c r="I131"/>
  <c r="I134"/>
  <c r="I137"/>
  <c r="I138"/>
  <c r="J141"/>
  <c r="J142"/>
  <c r="H113"/>
  <c r="H115"/>
  <c r="H116"/>
  <c r="H117"/>
  <c r="H118"/>
  <c r="H119"/>
  <c r="H120"/>
  <c r="H121"/>
  <c r="H122"/>
  <c r="H126"/>
  <c r="H127"/>
  <c r="K127" s="1"/>
  <c r="H128"/>
  <c r="H129"/>
  <c r="H130"/>
  <c r="H131"/>
  <c r="K131" s="1"/>
  <c r="H132"/>
  <c r="H133"/>
  <c r="H134"/>
  <c r="H135"/>
  <c r="H136"/>
  <c r="H137"/>
  <c r="K137" s="1"/>
  <c r="H138"/>
  <c r="H139"/>
  <c r="K139" s="1"/>
  <c r="H140"/>
  <c r="H141"/>
  <c r="K141" s="1"/>
  <c r="H142"/>
  <c r="H146"/>
  <c r="H151"/>
  <c r="H152"/>
  <c r="H153"/>
  <c r="H154"/>
  <c r="E113"/>
  <c r="E115"/>
  <c r="K115" s="1"/>
  <c r="E116"/>
  <c r="E117"/>
  <c r="E118"/>
  <c r="E119"/>
  <c r="K119" s="1"/>
  <c r="E120"/>
  <c r="E121"/>
  <c r="E122"/>
  <c r="E126"/>
  <c r="E127"/>
  <c r="E128"/>
  <c r="E129"/>
  <c r="E130"/>
  <c r="E131"/>
  <c r="E132"/>
  <c r="E133"/>
  <c r="E134"/>
  <c r="E135"/>
  <c r="E136"/>
  <c r="K136" s="1"/>
  <c r="E137"/>
  <c r="E138"/>
  <c r="E139"/>
  <c r="E140"/>
  <c r="E141"/>
  <c r="E142"/>
  <c r="E146"/>
  <c r="E147"/>
  <c r="E148"/>
  <c r="E151"/>
  <c r="E152"/>
  <c r="E153"/>
  <c r="E154"/>
  <c r="I112"/>
  <c r="H112"/>
  <c r="E112"/>
  <c r="J106"/>
  <c r="I106"/>
  <c r="H106"/>
  <c r="E106"/>
  <c r="J102"/>
  <c r="J83"/>
  <c r="I83"/>
  <c r="H83"/>
  <c r="E83"/>
  <c r="E77"/>
  <c r="H77"/>
  <c r="I77"/>
  <c r="J77"/>
  <c r="E62"/>
  <c r="H62"/>
  <c r="I62"/>
  <c r="J62"/>
  <c r="E63"/>
  <c r="H63"/>
  <c r="I63"/>
  <c r="K63" s="1"/>
  <c r="J63"/>
  <c r="E64"/>
  <c r="H64"/>
  <c r="I64"/>
  <c r="K64" s="1"/>
  <c r="J64"/>
  <c r="E65"/>
  <c r="H65"/>
  <c r="I65"/>
  <c r="K65" s="1"/>
  <c r="J65"/>
  <c r="E66"/>
  <c r="H66"/>
  <c r="I66"/>
  <c r="K66" s="1"/>
  <c r="J66"/>
  <c r="E67"/>
  <c r="H67"/>
  <c r="I67"/>
  <c r="K67" s="1"/>
  <c r="J67"/>
  <c r="E68"/>
  <c r="H68"/>
  <c r="I68"/>
  <c r="K68" s="1"/>
  <c r="J68"/>
  <c r="E69"/>
  <c r="H69"/>
  <c r="I69"/>
  <c r="K69" s="1"/>
  <c r="J69"/>
  <c r="E70"/>
  <c r="H70"/>
  <c r="I70"/>
  <c r="J70"/>
  <c r="E71"/>
  <c r="H71"/>
  <c r="I71"/>
  <c r="J71"/>
  <c r="E72"/>
  <c r="H72"/>
  <c r="I72"/>
  <c r="K72" s="1"/>
  <c r="J72"/>
  <c r="E73"/>
  <c r="H73"/>
  <c r="I73"/>
  <c r="K73" s="1"/>
  <c r="J73"/>
  <c r="E74"/>
  <c r="H74"/>
  <c r="I74"/>
  <c r="J74"/>
  <c r="E75"/>
  <c r="H75"/>
  <c r="I75"/>
  <c r="J75"/>
  <c r="E76"/>
  <c r="H76"/>
  <c r="I76"/>
  <c r="J76"/>
  <c r="J61"/>
  <c r="I61"/>
  <c r="H61"/>
  <c r="E61"/>
  <c r="F48"/>
  <c r="H48" s="1"/>
  <c r="C48"/>
  <c r="E48" s="1"/>
  <c r="H55"/>
  <c r="I55"/>
  <c r="J55"/>
  <c r="H56"/>
  <c r="I56"/>
  <c r="J56"/>
  <c r="E55"/>
  <c r="E56"/>
  <c r="H47"/>
  <c r="I47"/>
  <c r="J47"/>
  <c r="J48"/>
  <c r="H49"/>
  <c r="I49"/>
  <c r="J49"/>
  <c r="H50"/>
  <c r="I50"/>
  <c r="J50"/>
  <c r="H51"/>
  <c r="I51"/>
  <c r="J51"/>
  <c r="H52"/>
  <c r="I52"/>
  <c r="J52"/>
  <c r="H53"/>
  <c r="I53"/>
  <c r="J53"/>
  <c r="H54"/>
  <c r="I54"/>
  <c r="J54"/>
  <c r="E47"/>
  <c r="E49"/>
  <c r="E50"/>
  <c r="E51"/>
  <c r="E52"/>
  <c r="E53"/>
  <c r="E54"/>
  <c r="J46"/>
  <c r="I46"/>
  <c r="H46"/>
  <c r="E46"/>
  <c r="D36"/>
  <c r="C29"/>
  <c r="D24"/>
  <c r="E32"/>
  <c r="E33"/>
  <c r="E34"/>
  <c r="J19"/>
  <c r="I19"/>
  <c r="H19"/>
  <c r="E19"/>
  <c r="K118" l="1"/>
  <c r="K153"/>
  <c r="K151"/>
  <c r="K142"/>
  <c r="K140"/>
  <c r="K138"/>
  <c r="K134"/>
  <c r="K126"/>
  <c r="K21"/>
  <c r="J148"/>
  <c r="K135"/>
  <c r="K120"/>
  <c r="K116"/>
  <c r="K113"/>
  <c r="I148"/>
  <c r="J84"/>
  <c r="K20"/>
  <c r="I16"/>
  <c r="E84"/>
  <c r="J16"/>
  <c r="K121"/>
  <c r="K117"/>
  <c r="K47"/>
  <c r="K56"/>
  <c r="K55"/>
  <c r="I84"/>
  <c r="K62"/>
  <c r="K83"/>
  <c r="K154"/>
  <c r="K148"/>
  <c r="H147"/>
  <c r="K147" s="1"/>
  <c r="I114"/>
  <c r="E114"/>
  <c r="K114" s="1"/>
  <c r="K112"/>
  <c r="K106"/>
  <c r="K61"/>
  <c r="K77"/>
  <c r="K51"/>
  <c r="K76"/>
  <c r="K75"/>
  <c r="K70"/>
  <c r="H84"/>
  <c r="K74"/>
  <c r="K71"/>
  <c r="K52"/>
  <c r="I48"/>
  <c r="K48" s="1"/>
  <c r="K54"/>
  <c r="K50"/>
  <c r="K53"/>
  <c r="K49"/>
  <c r="K46"/>
  <c r="E31"/>
  <c r="K19"/>
  <c r="K84" l="1"/>
  <c r="I102"/>
  <c r="F176"/>
  <c r="F174"/>
  <c r="F170"/>
  <c r="F166"/>
  <c r="F165"/>
  <c r="F164"/>
  <c r="E102"/>
  <c r="H16"/>
  <c r="E16"/>
  <c r="K16" l="1"/>
  <c r="E29"/>
  <c r="H102"/>
  <c r="K102" s="1"/>
</calcChain>
</file>

<file path=xl/sharedStrings.xml><?xml version="1.0" encoding="utf-8"?>
<sst xmlns="http://schemas.openxmlformats.org/spreadsheetml/2006/main" count="335" uniqueCount="201">
  <si>
    <r>
      <rPr>
        <sz val="12"/>
        <rFont val="Times New Roman"/>
        <family val="1"/>
        <charset val="204"/>
      </rPr>
      <t>№ з/п</t>
    </r>
  </si>
  <si>
    <r>
      <rPr>
        <sz val="12"/>
        <rFont val="Times New Roman"/>
        <family val="1"/>
        <charset val="204"/>
      </rPr>
      <t>Показники</t>
    </r>
  </si>
  <si>
    <r>
      <rPr>
        <sz val="12"/>
        <rFont val="Times New Roman"/>
        <family val="1"/>
        <charset val="204"/>
      </rPr>
      <t>План з урахуванням змін</t>
    </r>
  </si>
  <si>
    <r>
      <rPr>
        <sz val="12"/>
        <rFont val="Times New Roman"/>
        <family val="1"/>
        <charset val="204"/>
      </rPr>
      <t>Виконано</t>
    </r>
  </si>
  <si>
    <r>
      <rPr>
        <sz val="12"/>
        <rFont val="Times New Roman"/>
        <family val="1"/>
        <charset val="204"/>
      </rPr>
      <t>Відхилення</t>
    </r>
  </si>
  <si>
    <r>
      <rPr>
        <sz val="11"/>
        <rFont val="Times New Roman"/>
        <family val="1"/>
        <charset val="204"/>
      </rPr>
      <t>1</t>
    </r>
  </si>
  <si>
    <r>
      <rPr>
        <sz val="12"/>
        <rFont val="Times New Roman"/>
        <family val="1"/>
        <charset val="204"/>
      </rPr>
      <t>В т.ч.</t>
    </r>
  </si>
  <si>
    <r>
      <rPr>
        <sz val="11"/>
        <rFont val="Times New Roman"/>
        <family val="1"/>
        <charset val="204"/>
      </rPr>
      <t>№ з/п</t>
    </r>
  </si>
  <si>
    <r>
      <rPr>
        <sz val="11"/>
        <rFont val="Times New Roman"/>
        <family val="1"/>
        <charset val="204"/>
      </rPr>
      <t>Показники</t>
    </r>
  </si>
  <si>
    <r>
      <rPr>
        <sz val="11"/>
        <rFont val="Times New Roman"/>
        <family val="1"/>
        <charset val="204"/>
      </rPr>
      <t>Залишок на початок року</t>
    </r>
  </si>
  <si>
    <r>
      <rPr>
        <sz val="11"/>
        <rFont val="Times New Roman"/>
        <family val="1"/>
        <charset val="204"/>
      </rPr>
      <t>х</t>
    </r>
  </si>
  <si>
    <r>
      <rPr>
        <sz val="11"/>
        <rFont val="Times New Roman"/>
        <family val="1"/>
        <charset val="204"/>
      </rPr>
      <t>В т.ч.</t>
    </r>
  </si>
  <si>
    <r>
      <rPr>
        <sz val="11"/>
        <rFont val="Times New Roman"/>
        <family val="1"/>
        <charset val="204"/>
      </rPr>
      <t>1.1</t>
    </r>
  </si>
  <si>
    <r>
      <rPr>
        <sz val="11"/>
        <rFont val="Times New Roman"/>
        <family val="1"/>
        <charset val="204"/>
      </rPr>
      <t>Власних надходжень</t>
    </r>
  </si>
  <si>
    <r>
      <rPr>
        <sz val="11"/>
        <rFont val="Times New Roman"/>
        <family val="1"/>
        <charset val="204"/>
      </rPr>
      <t>1.2</t>
    </r>
  </si>
  <si>
    <r>
      <rPr>
        <sz val="11"/>
        <rFont val="Times New Roman"/>
        <family val="1"/>
        <charset val="204"/>
      </rPr>
      <t>Інших надходжень</t>
    </r>
  </si>
  <si>
    <r>
      <rPr>
        <sz val="11"/>
        <rFont val="Times New Roman"/>
        <family val="1"/>
        <charset val="204"/>
      </rPr>
      <t>Пояснення причин наявності залишку надходжень спеціального фонду, в т.ч. власних надходжень бюджетних установ та інших надходжень , на початок року...</t>
    </r>
  </si>
  <si>
    <r>
      <rPr>
        <sz val="11"/>
        <rFont val="Times New Roman"/>
        <family val="1"/>
        <charset val="204"/>
      </rPr>
      <t>2</t>
    </r>
  </si>
  <si>
    <r>
      <rPr>
        <sz val="11"/>
        <rFont val="Times New Roman"/>
        <family val="1"/>
        <charset val="204"/>
      </rPr>
      <t>Надходження</t>
    </r>
  </si>
  <si>
    <r>
      <rPr>
        <sz val="11"/>
        <rFont val="Times New Roman"/>
        <family val="1"/>
        <charset val="204"/>
      </rPr>
      <t>2.1</t>
    </r>
  </si>
  <si>
    <r>
      <rPr>
        <sz val="11"/>
        <rFont val="Times New Roman"/>
        <family val="1"/>
        <charset val="204"/>
      </rPr>
      <t>2.2</t>
    </r>
  </si>
  <si>
    <r>
      <rPr>
        <sz val="11"/>
        <rFont val="Times New Roman"/>
        <family val="1"/>
        <charset val="204"/>
      </rPr>
      <t>Надходження позик</t>
    </r>
  </si>
  <si>
    <r>
      <rPr>
        <sz val="11"/>
        <rFont val="Times New Roman"/>
        <family val="1"/>
        <charset val="204"/>
      </rPr>
      <t>2.3</t>
    </r>
  </si>
  <si>
    <r>
      <rPr>
        <sz val="11"/>
        <rFont val="Times New Roman"/>
        <family val="1"/>
        <charset val="204"/>
      </rPr>
      <t>Повернення кредитів</t>
    </r>
  </si>
  <si>
    <r>
      <rPr>
        <sz val="11"/>
        <rFont val="Times New Roman"/>
        <family val="1"/>
        <charset val="204"/>
      </rPr>
      <t>2.4</t>
    </r>
  </si>
  <si>
    <r>
      <rPr>
        <sz val="11"/>
        <rFont val="Times New Roman"/>
        <family val="1"/>
        <charset val="204"/>
      </rPr>
      <t>Інші надходження</t>
    </r>
  </si>
  <si>
    <r>
      <rPr>
        <sz val="11"/>
        <rFont val="Times New Roman"/>
        <family val="1"/>
        <charset val="204"/>
      </rPr>
      <t>3</t>
    </r>
  </si>
  <si>
    <r>
      <rPr>
        <sz val="11"/>
        <rFont val="Times New Roman"/>
        <family val="1"/>
        <charset val="204"/>
      </rPr>
      <t>Залишок на кінець року</t>
    </r>
  </si>
  <si>
    <r>
      <rPr>
        <sz val="11"/>
        <rFont val="Times New Roman"/>
        <family val="1"/>
        <charset val="204"/>
      </rPr>
      <t>3.1</t>
    </r>
  </si>
  <si>
    <r>
      <rPr>
        <sz val="11"/>
        <rFont val="Times New Roman"/>
        <family val="1"/>
        <charset val="204"/>
      </rPr>
      <t>3.2</t>
    </r>
  </si>
  <si>
    <t xml:space="preserve">Додаток </t>
  </si>
  <si>
    <t>до Методичних рекомендацій щодо здійснення оцінки ефективності бюджетних програм</t>
  </si>
  <si>
    <t>1.</t>
  </si>
  <si>
    <t>(КПКВК МБ)</t>
  </si>
  <si>
    <t>(найменування головного розпорядника)</t>
  </si>
  <si>
    <t>2.</t>
  </si>
  <si>
    <t>(найменування відповідального виконавця)</t>
  </si>
  <si>
    <t>3.</t>
  </si>
  <si>
    <t>(КФКВК)1</t>
  </si>
  <si>
    <t>4.</t>
  </si>
  <si>
    <t>Мета бюджетної програми:</t>
  </si>
  <si>
    <t>5.</t>
  </si>
  <si>
    <t>Оцінка  ефективності бюджетної програми за критеріями:</t>
  </si>
  <si>
    <t>загальний фонд</t>
  </si>
  <si>
    <t>спеціальний фонд</t>
  </si>
  <si>
    <t>разом</t>
  </si>
  <si>
    <t>спеціальн ий фонд</t>
  </si>
  <si>
    <t>загальн ий фонд</t>
  </si>
  <si>
    <t>спеціаль ний фонд</t>
  </si>
  <si>
    <t>1</t>
  </si>
  <si>
    <t>2</t>
  </si>
  <si>
    <t>3</t>
  </si>
  <si>
    <t>4</t>
  </si>
  <si>
    <t>5</t>
  </si>
  <si>
    <t>6</t>
  </si>
  <si>
    <t>7</t>
  </si>
  <si>
    <t>8</t>
  </si>
  <si>
    <t>9</t>
  </si>
  <si>
    <t>План з урахуванням змін</t>
  </si>
  <si>
    <t>Виконано</t>
  </si>
  <si>
    <t>Відхилення</t>
  </si>
  <si>
    <t>5.3. «Виконання результативних показників бюджетної програми за напрямками використання бюджетних коштів»     (тис.грн.)</t>
  </si>
  <si>
    <t>Напрям використання бюджетних коштів</t>
  </si>
  <si>
    <t>Аналіз бюджетної програми показав, що кошти  використані за призначенням та  спрямовані  на  досягнення  запланованих показників.</t>
  </si>
  <si>
    <t>Відхилення виконання    (у відсотках)</t>
  </si>
  <si>
    <t>Пояснення щодо збільшення (зменшення) обсягів проведених видатків (наданих кредитів) порівняно із аналогічними показниками попереднього року</t>
  </si>
  <si>
    <t>Пояснення щодо динаміки результативних показників за відповідним напрямом використання бюджетних коштів</t>
  </si>
  <si>
    <t>Пояснення щодо збільшення(зменшення) обсягів проведених видатків (наданих кредитів ) за напрямом використання бюджетних коштів порівняно із аналогічними показниками попереднього року , а також щодо змін у структурі напрямів використання коштів</t>
  </si>
  <si>
    <t>Аналіз бюджетної програми показав, що кошти  використані за призначенням та  спрямовані  на  досягнення  запланованих показників звітного періоду.</t>
  </si>
  <si>
    <t>Загальний обсяг фінансування проекту (програми), всього</t>
  </si>
  <si>
    <t>План на звітний період з урахуванням змін</t>
  </si>
  <si>
    <t>Виконано за звітний період</t>
  </si>
  <si>
    <t>Виконано всього</t>
  </si>
  <si>
    <t>Залишок фінансування на майбутні періоди</t>
  </si>
  <si>
    <t xml:space="preserve">б.Узагальнений висновок щодо: </t>
  </si>
  <si>
    <t>Спеціальний фонд</t>
  </si>
  <si>
    <t>Загальн их фонд</t>
  </si>
  <si>
    <t>Загальних фонд</t>
  </si>
  <si>
    <t>Спеціаль ний фонд</t>
  </si>
  <si>
    <t>Видатки (надані кредити)</t>
  </si>
  <si>
    <t>5.5 «Виконання інвестиційних (проектів) програм»:  (тис.грн.)</t>
  </si>
  <si>
    <t>Фактичні результативні показники повністю відповідають напрямкам використання коштів по програмі.</t>
  </si>
  <si>
    <t xml:space="preserve">Пояснення щодо причин відхилення фактичних надходжень від планового показника - </t>
  </si>
  <si>
    <t>Напрям спрямування коштів (об’єкт)1</t>
  </si>
  <si>
    <t>якості</t>
  </si>
  <si>
    <t>Управління культури і туризму Ніжинської міської ради</t>
  </si>
  <si>
    <t>Кількість установ - усього</t>
  </si>
  <si>
    <t>Середнє число окладів (ставок) - усього</t>
  </si>
  <si>
    <t>Середнє число окладів (ставок) керівних працівників</t>
  </si>
  <si>
    <t>Середнє число окладів (ставок) обслуговуючого та технічного персоналу</t>
  </si>
  <si>
    <t>0824</t>
  </si>
  <si>
    <t>Середнє число окладів (ставок) спеціалістів</t>
  </si>
  <si>
    <t>Забезпечення  діяльності  музеїв  і  виставок</t>
  </si>
  <si>
    <t>Кількість музеїв</t>
  </si>
  <si>
    <t>Середнє число окладів (ставок) робітників</t>
  </si>
  <si>
    <t>Площа приміщень</t>
  </si>
  <si>
    <t>Площа приміщень у тому числі виставкова площа</t>
  </si>
  <si>
    <t>Видатки загального фонду на забезпечення діяльності музеїв</t>
  </si>
  <si>
    <t>Видатки загального фонду на забезпечення діяльності виставок</t>
  </si>
  <si>
    <t>Кількість відвідувачів виставок</t>
  </si>
  <si>
    <t xml:space="preserve"> у тому числі: безкоштовно</t>
  </si>
  <si>
    <t>Кількість відвідувачів виставок у тому числі: за реалізованими квитками</t>
  </si>
  <si>
    <t>кількість реалізованих квитків</t>
  </si>
  <si>
    <t>кількість екскурсій на виставках</t>
  </si>
  <si>
    <t>кількість проведених виставок у музеях</t>
  </si>
  <si>
    <t>плановий обсяг доходів виставок</t>
  </si>
  <si>
    <t>плановий обсяг доходів виставок у тому числі доходи від реалізації квитків</t>
  </si>
  <si>
    <t>Кількість екскурсій у музеях</t>
  </si>
  <si>
    <t>Кількість експонатів - усього</t>
  </si>
  <si>
    <t>У тому числі буде експонуватись у плановому періоді</t>
  </si>
  <si>
    <t>Кількість відвідувачів музеїв</t>
  </si>
  <si>
    <t>У тому числі  за реалізованими квитками, квитанціями (за екскурсії по місту)</t>
  </si>
  <si>
    <t>безкоштовно</t>
  </si>
  <si>
    <t>Плановий обсяг доходів музеїв</t>
  </si>
  <si>
    <t>Плановий обсяг доходів музеїв у тому числі доходи від реалізації квитків, квитанцій (за екскурсії по місту)</t>
  </si>
  <si>
    <t>Кількість реалізованих квитків квитанцій (за екскурсії по місту)</t>
  </si>
  <si>
    <t>середні витрати на 1 кв. м виставкової площі</t>
  </si>
  <si>
    <t>динаміка збільшення виставок у плановому періоді відповідно до фактичного показника попереднього періоду</t>
  </si>
  <si>
    <t>динаміка збільшення задіяних виставкових площ у плановому періоді відповідно до фактичного показника попереднього періоду</t>
  </si>
  <si>
    <t>Динаміка збільшення відвідувачів у плановому періоді відповідно до фактичного показника попереднього періоду</t>
  </si>
  <si>
    <t>Відсоток  предметів, які експонувались, у загальній кількості експонатів музейного фонду</t>
  </si>
  <si>
    <t>Оцінка відповідності фактичних результативних показників проведеним видаткам за напрямком використання бюджетних коштів, спрямованих на досягнення цих показників</t>
  </si>
  <si>
    <t>5.4 « Виконання показників бюджетної програми порівняно із показниками попереднього року»:    (тис. грн.)</t>
  </si>
  <si>
    <t xml:space="preserve">Пояснення щодо причин відхилення касових видатків від планового показника </t>
  </si>
  <si>
    <t>вивчення, збереження і використання матеріальної та духовної культури, залучення громадян до надбань національної і світової історико-культурної спадщини</t>
  </si>
  <si>
    <r>
      <rPr>
        <sz val="11"/>
        <color theme="1"/>
        <rFont val="Times New Roman"/>
        <family val="1"/>
        <charset val="204"/>
      </rPr>
      <t>№ з/п</t>
    </r>
  </si>
  <si>
    <r>
      <rPr>
        <sz val="11"/>
        <color theme="1"/>
        <rFont val="Times New Roman"/>
        <family val="1"/>
        <charset val="204"/>
      </rPr>
      <t>Показники</t>
    </r>
  </si>
  <si>
    <r>
      <rPr>
        <sz val="11"/>
        <color theme="1"/>
        <rFont val="Times New Roman"/>
        <family val="1"/>
        <charset val="204"/>
      </rPr>
      <t>Затверджено паспортом бюджетної програми на звітний період</t>
    </r>
  </si>
  <si>
    <r>
      <rPr>
        <sz val="11"/>
        <color theme="1"/>
        <rFont val="Times New Roman"/>
        <family val="1"/>
        <charset val="204"/>
      </rPr>
      <t>Виконано за звітний період (касові видатки/надані кредити)</t>
    </r>
  </si>
  <si>
    <r>
      <rPr>
        <sz val="11"/>
        <color theme="1"/>
        <rFont val="Times New Roman"/>
        <family val="1"/>
        <charset val="204"/>
      </rPr>
      <t>Відхилення</t>
    </r>
  </si>
  <si>
    <r>
      <rPr>
        <b/>
        <sz val="11"/>
        <color theme="1"/>
        <rFont val="Times New Roman"/>
        <family val="1"/>
        <charset val="204"/>
      </rPr>
      <t>1</t>
    </r>
  </si>
  <si>
    <r>
      <rPr>
        <b/>
        <sz val="11"/>
        <color theme="1"/>
        <rFont val="Times New Roman"/>
        <family val="1"/>
        <charset val="204"/>
      </rPr>
      <t>затрат</t>
    </r>
  </si>
  <si>
    <r>
      <rPr>
        <b/>
        <sz val="11"/>
        <color theme="1"/>
        <rFont val="Times New Roman"/>
        <family val="1"/>
        <charset val="204"/>
      </rPr>
      <t>2</t>
    </r>
  </si>
  <si>
    <r>
      <rPr>
        <b/>
        <sz val="11"/>
        <color theme="1"/>
        <rFont val="Times New Roman"/>
        <family val="1"/>
        <charset val="204"/>
      </rPr>
      <t>продукту</t>
    </r>
  </si>
  <si>
    <r>
      <rPr>
        <b/>
        <sz val="11"/>
        <color theme="1"/>
        <rFont val="Times New Roman"/>
        <family val="1"/>
        <charset val="204"/>
      </rPr>
      <t>3</t>
    </r>
  </si>
  <si>
    <r>
      <rPr>
        <b/>
        <sz val="11"/>
        <color theme="1"/>
        <rFont val="Times New Roman"/>
        <family val="1"/>
        <charset val="204"/>
      </rPr>
      <t>ефективності</t>
    </r>
  </si>
  <si>
    <r>
      <rPr>
        <sz val="11"/>
        <color theme="1"/>
        <rFont val="Times New Roman"/>
        <family val="1"/>
        <charset val="204"/>
      </rPr>
      <t>Попередній рік</t>
    </r>
  </si>
  <si>
    <r>
      <rPr>
        <sz val="11"/>
        <color theme="1"/>
        <rFont val="Times New Roman"/>
        <family val="1"/>
        <charset val="204"/>
      </rPr>
      <t>Звітний рік</t>
    </r>
  </si>
  <si>
    <r>
      <rPr>
        <sz val="11"/>
        <color theme="1"/>
        <rFont val="Times New Roman"/>
        <family val="1"/>
        <charset val="204"/>
      </rPr>
      <t>Видатки (надані кредити)</t>
    </r>
  </si>
  <si>
    <r>
      <rPr>
        <sz val="11"/>
        <color theme="1"/>
        <rFont val="Times New Roman"/>
        <family val="1"/>
        <charset val="204"/>
      </rPr>
      <t>В т.ч.</t>
    </r>
  </si>
  <si>
    <r>
      <rPr>
        <b/>
        <sz val="11"/>
        <color theme="1"/>
        <rFont val="Times New Roman"/>
        <family val="1"/>
        <charset val="204"/>
      </rPr>
      <t>Напрям використання бюджетних коштів</t>
    </r>
  </si>
  <si>
    <r>
      <rPr>
        <sz val="11"/>
        <color theme="1"/>
        <rFont val="Times New Roman"/>
        <family val="1"/>
        <charset val="204"/>
      </rPr>
      <t>Код</t>
    </r>
  </si>
  <si>
    <r>
      <rPr>
        <sz val="11"/>
        <color theme="1"/>
        <rFont val="Times New Roman"/>
        <family val="1"/>
        <charset val="204"/>
      </rPr>
      <t>1</t>
    </r>
  </si>
  <si>
    <r>
      <rPr>
        <sz val="11"/>
        <color theme="1"/>
        <rFont val="Times New Roman"/>
        <family val="1"/>
        <charset val="204"/>
      </rPr>
      <t>2</t>
    </r>
  </si>
  <si>
    <r>
      <rPr>
        <sz val="11"/>
        <color theme="1"/>
        <rFont val="Times New Roman"/>
        <family val="1"/>
        <charset val="204"/>
      </rPr>
      <t>3</t>
    </r>
  </si>
  <si>
    <r>
      <rPr>
        <sz val="11"/>
        <color theme="1"/>
        <rFont val="Times New Roman"/>
        <family val="1"/>
        <charset val="204"/>
      </rPr>
      <t>4</t>
    </r>
  </si>
  <si>
    <r>
      <rPr>
        <sz val="11"/>
        <color theme="1"/>
        <rFont val="Times New Roman"/>
        <family val="1"/>
        <charset val="204"/>
      </rPr>
      <t>5</t>
    </r>
  </si>
  <si>
    <r>
      <rPr>
        <sz val="11"/>
        <color theme="1"/>
        <rFont val="Times New Roman"/>
        <family val="1"/>
        <charset val="204"/>
      </rPr>
      <t>6=5-4</t>
    </r>
  </si>
  <si>
    <r>
      <rPr>
        <sz val="11"/>
        <color theme="1"/>
        <rFont val="Times New Roman"/>
        <family val="1"/>
        <charset val="204"/>
      </rPr>
      <t>7</t>
    </r>
  </si>
  <si>
    <r>
      <rPr>
        <sz val="11"/>
        <color theme="1"/>
        <rFont val="Times New Roman"/>
        <family val="1"/>
        <charset val="204"/>
      </rPr>
      <t>8=3-7</t>
    </r>
  </si>
  <si>
    <r>
      <rPr>
        <sz val="11"/>
        <color theme="1"/>
        <rFont val="Times New Roman"/>
        <family val="1"/>
        <charset val="204"/>
      </rPr>
      <t>1.</t>
    </r>
  </si>
  <si>
    <r>
      <rPr>
        <sz val="11"/>
        <color theme="1"/>
        <rFont val="Times New Roman"/>
        <family val="1"/>
        <charset val="204"/>
      </rPr>
      <t>Надходження, всього:</t>
    </r>
  </si>
  <si>
    <r>
      <rPr>
        <sz val="11"/>
        <color theme="1"/>
        <rFont val="Times New Roman"/>
        <family val="1"/>
        <charset val="204"/>
      </rPr>
      <t>х</t>
    </r>
  </si>
  <si>
    <r>
      <rPr>
        <sz val="11"/>
        <color theme="1"/>
        <rFont val="Times New Roman"/>
        <family val="1"/>
        <charset val="204"/>
      </rPr>
      <t>Бюджет розвитку за джерелами</t>
    </r>
  </si>
  <si>
    <r>
      <rPr>
        <sz val="11"/>
        <color theme="1"/>
        <rFont val="Times New Roman"/>
        <family val="1"/>
        <charset val="204"/>
      </rPr>
      <t>Надходження із аг. фонду бюджету до спецфонду (бюджету розвитку)</t>
    </r>
  </si>
  <si>
    <r>
      <rPr>
        <sz val="11"/>
        <color theme="1"/>
        <rFont val="Times New Roman"/>
        <family val="1"/>
        <charset val="204"/>
      </rPr>
      <t>Запозичення до бюджету</t>
    </r>
  </si>
  <si>
    <r>
      <rPr>
        <sz val="11"/>
        <color theme="1"/>
        <rFont val="Times New Roman"/>
        <family val="1"/>
        <charset val="204"/>
      </rPr>
      <t>Інші джерела</t>
    </r>
  </si>
  <si>
    <r>
      <rPr>
        <sz val="11"/>
        <color theme="1"/>
        <rFont val="Times New Roman"/>
        <family val="1"/>
        <charset val="204"/>
      </rPr>
      <t>Видатки бюджету розвитку всього:</t>
    </r>
  </si>
  <si>
    <r>
      <rPr>
        <sz val="11"/>
        <color theme="1"/>
        <rFont val="Times New Roman"/>
        <family val="1"/>
        <charset val="204"/>
      </rPr>
      <t>Пояснення щодо причин відхилення фактичних надходжень від касових видатків</t>
    </r>
  </si>
  <si>
    <r>
      <rPr>
        <sz val="11"/>
        <color theme="1"/>
        <rFont val="Times New Roman"/>
        <family val="1"/>
        <charset val="204"/>
      </rPr>
      <t>2.1</t>
    </r>
  </si>
  <si>
    <r>
      <rPr>
        <sz val="11"/>
        <color theme="1"/>
        <rFont val="Times New Roman"/>
        <family val="1"/>
        <charset val="204"/>
      </rPr>
      <t>Всього за інцест.проектами</t>
    </r>
  </si>
  <si>
    <r>
      <rPr>
        <sz val="11"/>
        <color theme="1"/>
        <rFont val="Times New Roman"/>
        <family val="1"/>
        <charset val="204"/>
      </rPr>
      <t>Інвестиційний проект (програма )1</t>
    </r>
  </si>
  <si>
    <r>
      <rPr>
        <sz val="11"/>
        <color theme="1"/>
        <rFont val="Times New Roman"/>
        <family val="1"/>
        <charset val="204"/>
      </rPr>
      <t>Пояснення щодо причин відхилення касових видатків на виконання інвестиційного проекту (програми) 1 від планового показника</t>
    </r>
  </si>
  <si>
    <r>
      <rPr>
        <sz val="11"/>
        <color theme="1"/>
        <rFont val="Times New Roman"/>
        <family val="1"/>
        <charset val="204"/>
      </rPr>
      <t>Напрям спрямування коштів(об’ єкт)2</t>
    </r>
  </si>
  <si>
    <r>
      <rPr>
        <sz val="11"/>
        <color theme="1"/>
        <rFont val="Times New Roman"/>
        <family val="1"/>
        <charset val="204"/>
      </rPr>
      <t>2.2</t>
    </r>
  </si>
  <si>
    <r>
      <rPr>
        <sz val="11"/>
        <color theme="1"/>
        <rFont val="Times New Roman"/>
        <family val="1"/>
        <charset val="204"/>
      </rPr>
      <t>Кап.видатки з утримання бюджетних установ</t>
    </r>
  </si>
  <si>
    <t>Оцінка ефективності бюджетної програми за 2019 рік</t>
  </si>
  <si>
    <t>5.1 «Виконання бюджетної програми за напрямами використання бюджетних коштів»:                       (тис. грн.)</t>
  </si>
  <si>
    <t>Погашення кредиторської заборгованості за минулі роки</t>
  </si>
  <si>
    <t>Реалізація Програми громадського бюджету "Міський екологічний центр при краєзнавчому музеї імені Івана Спаського" у 2019 році</t>
  </si>
  <si>
    <t>Обсяг кредиторської заборгованості за минулі періоди</t>
  </si>
  <si>
    <t>Обсяг витрат на реалізацію громадського бюджету</t>
  </si>
  <si>
    <t>Обсяг кредиторської заборгованості, погашеної у звітному періоді</t>
  </si>
  <si>
    <t>Кількість заходів з реалізації громадського бюджету</t>
  </si>
  <si>
    <t>Середня вартість одного квитка, (квитанції за екскурсії по місту)  (грн.)</t>
  </si>
  <si>
    <t>Відсоток  предметів, які експонуються у загальній кількості експонатів основного музейного фонду</t>
  </si>
  <si>
    <t>Відсоток погашення кредиторської заборгованості</t>
  </si>
  <si>
    <t>Відсоток виконання програми по громадському бюджету</t>
  </si>
  <si>
    <t>Забезпечення діяльності музеїв</t>
  </si>
  <si>
    <t>5.2 «Виконання бюджетної програми за джерелами надходжень спеціального фонду»                     (тис грн.)</t>
  </si>
  <si>
    <r>
      <rPr>
        <b/>
        <sz val="12"/>
        <rFont val="Times New Roman"/>
        <family val="1"/>
        <charset val="204"/>
      </rPr>
      <t>Пояснення щодо причин відхилення касових видатків(наданих кредитів) від планового показника:</t>
    </r>
    <r>
      <rPr>
        <sz val="12"/>
        <rFont val="Times New Roman"/>
        <family val="1"/>
        <charset val="204"/>
      </rPr>
      <t xml:space="preserve"> </t>
    </r>
    <r>
      <rPr>
        <i/>
        <sz val="12"/>
        <color rgb="FF0070C0"/>
        <rFont val="Times New Roman"/>
        <family val="1"/>
        <charset val="204"/>
      </rPr>
      <t xml:space="preserve"> Відхилення виникло по загальному фонду  - за рахунок  економії по енергоносіям, по фактичним видаткам по виплаті заробітної плати та  ЄСВ в зв’язку  із наявністю вакантних посад, по спеціальному фонду - перевиконання надходжень</t>
    </r>
  </si>
  <si>
    <r>
      <t xml:space="preserve">Пояснення причин відхилень фактичних обсягів надходжень від планових:  </t>
    </r>
    <r>
      <rPr>
        <sz val="11"/>
        <color rgb="FF0070C0"/>
        <rFont val="Times New Roman"/>
        <family val="1"/>
        <charset val="204"/>
      </rPr>
      <t>фактичних витрат здійснено менше ніж  передбачалось.</t>
    </r>
  </si>
  <si>
    <r>
      <t xml:space="preserve">Пояснення щодо розбіжностей між фактичними та плановими результативними показниками: </t>
    </r>
    <r>
      <rPr>
        <i/>
        <sz val="11"/>
        <color theme="1"/>
        <rFont val="Times New Roman"/>
        <family val="1"/>
        <charset val="204"/>
      </rPr>
      <t xml:space="preserve"> наявні вакантні посади, економія коштів на енергоносії та виплату заробітної плати із нарахуванням в звязку із незаповненістю вакантних посад, відпусток без збереження заробітної плати.</t>
    </r>
  </si>
  <si>
    <r>
      <t xml:space="preserve">Пояснення щодо розбіжностей між фактичними та плановими результативними показниками: </t>
    </r>
    <r>
      <rPr>
        <i/>
        <sz val="11"/>
        <color theme="1"/>
        <rFont val="Times New Roman"/>
        <family val="1"/>
        <charset val="204"/>
      </rPr>
      <t>Зменшення кількості виставок виникло в звязку із запланованими виставками майстрів, які не відбулися. Фактична кількість екскурсій,експонатів,  відвідувачів та продаж білетів більша ніж планувалося, що пояснюється зміною програми проведення екскурсій. Кількість відвідувачів музеїв безкоштовно зменшилась. Фактично більші надходження за рахунок збільшення відвідувачів, спонсорської допомоги.</t>
    </r>
  </si>
  <si>
    <r>
      <rPr>
        <b/>
        <sz val="11"/>
        <color theme="1"/>
        <rFont val="Times New Roman"/>
        <family val="1"/>
        <charset val="204"/>
      </rPr>
      <t xml:space="preserve">Пояснення щодо розбіжностей між фактичними та плановими результативними показниками: </t>
    </r>
    <r>
      <rPr>
        <i/>
        <sz val="11"/>
        <color theme="1"/>
        <rFont val="Times New Roman"/>
        <family val="1"/>
        <charset val="204"/>
      </rPr>
      <t>збільшення середньої вартості квитка  пояснюється збільшенням фактично проведених екскурсій по відділах музею ніж проведених екскурсій по місту, контингентом відвідувачів музею (більша частка дітей). Відхилення пояснюється фактично більшими надходженнями і витратами (ніж заплановано) за рахунок збільшення відвідувачів.</t>
    </r>
  </si>
  <si>
    <r>
      <rPr>
        <b/>
        <sz val="11"/>
        <color theme="1"/>
        <rFont val="Times New Roman"/>
        <family val="1"/>
        <charset val="204"/>
      </rPr>
      <t xml:space="preserve">Пояснення щодо розбіжностей між фактичними та плановими результативними показниками: </t>
    </r>
    <r>
      <rPr>
        <i/>
        <sz val="11"/>
        <color theme="1"/>
        <rFont val="Times New Roman"/>
        <family val="1"/>
        <charset val="204"/>
      </rPr>
      <t>Спостерігається негативна динаміка, пов’язана із не проведенням 4 виставок майстрів, які планувались на грудень  2019 року, і позитивна динаміка, що пояснюється перевиконанням плану по кількості відвідувачів та кількості предметів, що експонуються.</t>
    </r>
  </si>
  <si>
    <t>Збільшення обсягів проведених видатків порівняно із аналогічними показниками попереднього року обумовлено збільшенням посадових окладів працівникам, оплата праці яких здійснюється за ЄТС з 01.01.2019 року, зростанням цін на товари та послуги. Збільшення  обсягів видатків по спеціальному фонду (в т.ч. по капітальним видаткам) пояснюється  проведенням поточних ремонтів, здійсненням видатків по Програмі громадського бюджету, в т.ч. придбанням предметів довгострокового вжитку.</t>
  </si>
  <si>
    <t>Середня вартість одного квитка, (квитанції за екскурсії по місту), грн.</t>
  </si>
  <si>
    <t>Середні витрати на одного відвідувача, грн.</t>
  </si>
  <si>
    <t>Середні витрати на реалізацію одного заходу по громадському бюджету, тис. грн.</t>
  </si>
  <si>
    <r>
      <t xml:space="preserve">5.6    «Наявність фінансових порушень за результатами контрольних заходів»: </t>
    </r>
    <r>
      <rPr>
        <i/>
        <sz val="11"/>
        <color rgb="FF0070C0"/>
        <rFont val="Times New Roman"/>
        <family val="1"/>
        <charset val="204"/>
      </rPr>
      <t>Фінансових порушень не виявлено.</t>
    </r>
  </si>
  <si>
    <r>
      <t>5.7    «Стан фінансової дисципліни» :</t>
    </r>
    <r>
      <rPr>
        <i/>
        <sz val="11"/>
        <color theme="1"/>
        <rFont val="Times New Roman"/>
        <family val="1"/>
        <charset val="204"/>
      </rPr>
      <t xml:space="preserve"> </t>
    </r>
    <r>
      <rPr>
        <i/>
        <sz val="11"/>
        <color rgb="FF0070C0"/>
        <rFont val="Times New Roman"/>
        <family val="1"/>
        <charset val="204"/>
      </rPr>
      <t>Станом на 01.01.2020 р.  кредиторська заборгованість  відсутня.</t>
    </r>
  </si>
  <si>
    <r>
      <rPr>
        <b/>
        <sz val="11"/>
        <color theme="1"/>
        <rFont val="Times New Roman"/>
        <family val="1"/>
        <charset val="204"/>
      </rPr>
      <t>актуальності бюджетної програми</t>
    </r>
    <r>
      <rPr>
        <i/>
        <sz val="11"/>
        <color theme="1"/>
        <rFont val="Times New Roman"/>
        <family val="1"/>
        <charset val="204"/>
      </rPr>
      <t xml:space="preserve"> - </t>
    </r>
    <r>
      <rPr>
        <i/>
        <sz val="11"/>
        <color rgb="FF0070C0"/>
        <rFont val="Times New Roman"/>
        <family val="1"/>
        <charset val="204"/>
      </rPr>
      <t xml:space="preserve">Здійснення заходів з вивчення, збереження і використання матеріальної та духовної культури, залучення громадян до надбань національної і світової історико-культурної спадщини </t>
    </r>
  </si>
  <si>
    <r>
      <rPr>
        <b/>
        <sz val="11"/>
        <color theme="1"/>
        <rFont val="Times New Roman"/>
        <family val="1"/>
        <charset val="204"/>
      </rPr>
      <t xml:space="preserve">ефективності бюджетної програми </t>
    </r>
    <r>
      <rPr>
        <sz val="11"/>
        <color theme="1"/>
        <rFont val="Times New Roman"/>
        <family val="1"/>
        <charset val="204"/>
      </rPr>
      <t xml:space="preserve">- </t>
    </r>
    <r>
      <rPr>
        <i/>
        <sz val="11"/>
        <color theme="1"/>
        <rFont val="Times New Roman"/>
        <family val="1"/>
        <charset val="204"/>
      </rPr>
      <t xml:space="preserve">  </t>
    </r>
    <r>
      <rPr>
        <i/>
        <sz val="11"/>
        <color rgb="FF0070C0"/>
        <rFont val="Times New Roman"/>
        <family val="1"/>
        <charset val="204"/>
      </rPr>
      <t xml:space="preserve">Основні завдання, покладені на музей імені Спаського, виконані в повному обсязі . Виділені бюджетні асигнування у 2019 році надали можливість забезпечити реалізацію основних функцій та завдань, покладених на музей, а також здійснювалась оплата всіх обов'язкових платежів за комунальні послуги і енергоносії, здійснено поточні видатки для придбання необхідних товарів та послуг, придбання яких було закладено у кошторисах установ, забезпечено своєчасну виплату заробітної плати. </t>
    </r>
  </si>
  <si>
    <r>
      <rPr>
        <b/>
        <sz val="11"/>
        <color theme="1"/>
        <rFont val="Times New Roman"/>
        <family val="1"/>
        <charset val="204"/>
      </rPr>
      <t>корисності бюджетної програми</t>
    </r>
    <r>
      <rPr>
        <sz val="11"/>
        <color theme="1"/>
        <rFont val="Times New Roman"/>
        <family val="1"/>
        <charset val="204"/>
      </rPr>
      <t xml:space="preserve"> -</t>
    </r>
    <r>
      <rPr>
        <i/>
        <sz val="11"/>
        <color theme="1"/>
        <rFont val="Times New Roman"/>
        <family val="1"/>
        <charset val="204"/>
      </rPr>
      <t xml:space="preserve">  </t>
    </r>
    <r>
      <rPr>
        <i/>
        <sz val="11"/>
        <color rgb="FF0070C0"/>
        <rFont val="Times New Roman"/>
        <family val="1"/>
        <charset val="204"/>
      </rPr>
      <t>Забезпечується право громадян на ознайомлення з історією та культурою свого регіону, області; відбувається збереження та вивчення пам’яток історії для майбутніх поколінь. Так у 2019 році музеї відвідало 10 709 громадян та гостей міста.</t>
    </r>
  </si>
  <si>
    <r>
      <rPr>
        <b/>
        <sz val="11"/>
        <color theme="1"/>
        <rFont val="Times New Roman"/>
        <family val="1"/>
        <charset val="204"/>
      </rPr>
      <t>Довгострокових наслідків бюджетної програми</t>
    </r>
    <r>
      <rPr>
        <sz val="11"/>
        <color theme="1"/>
        <rFont val="Times New Roman"/>
        <family val="1"/>
        <charset val="204"/>
      </rPr>
      <t xml:space="preserve"> - </t>
    </r>
    <r>
      <rPr>
        <i/>
        <sz val="11"/>
        <color rgb="FF0070C0"/>
        <rFont val="Times New Roman"/>
        <family val="1"/>
        <charset val="204"/>
      </rPr>
      <t>Програма потребує постійної реалізації в наступних роках, а також збільшення видатків з метою проведення модернізації та оновлення матеріально-технічної бази музею, поповнення експонатів.</t>
    </r>
  </si>
  <si>
    <t xml:space="preserve">Головний бухгалтер  управління культури і туризму </t>
  </si>
  <si>
    <t xml:space="preserve">О.О.Сушко </t>
  </si>
  <si>
    <t>Збільшення обсягів проведених видатків порівняно із аналогічними показниками попереднього року обумовлено збільшенням посадових окладів працівникам, оплата праці яких здійснюється за ЄТС з 01.01.2019 року відповідно до Закону України "Про державний бюджет на 2019 рік", зростанням цін на товари та послуги. Збільшення  обсягів видатків по спеціальному фонду (капітальних видатків) пояснюється  проведенням поточних ремонтів, здійсненням видатків по Програмі громадського бюджету, в т.ч. придбанням предметів довгострокового вжитку.</t>
  </si>
  <si>
    <t>-</t>
  </si>
  <si>
    <t xml:space="preserve">Хоча відповідно до рішення міської ради від 27.11.2019 року № 29-63/2019 збільшено штатну чисельність, але протягом 2019 року були наявні вакантні посади. Видатки зросли за рахунок зростання посадових окладів, тарифів на енергоносії та цін на матеріали і послуги. Кількість відвідувачів зменшилась в зв’язку з закриттям деяких відділів на ремонт. Використання власних надходжень збільшилось в зв’язку із збільшенням видатків на поточні ремонти.  У 2019 році - здійснено видатки на загальну суму 167.0 тис. грн. по громадському бюджету (у 2018 році таких витрат не було). </t>
  </si>
</sst>
</file>

<file path=xl/styles.xml><?xml version="1.0" encoding="utf-8"?>
<styleSheet xmlns="http://schemas.openxmlformats.org/spreadsheetml/2006/main">
  <numFmts count="4">
    <numFmt numFmtId="164" formatCode="_-* #,##0.00\ _₽_-;\-* #,##0.00\ _₽_-;_-* &quot;-&quot;??\ _₽_-;_-@_-"/>
    <numFmt numFmtId="165" formatCode="0.0"/>
    <numFmt numFmtId="166" formatCode="#,##0.0_ ;\-#,##0.0\ "/>
    <numFmt numFmtId="167" formatCode="#,##0.0"/>
  </numFmts>
  <fonts count="30">
    <font>
      <sz val="10"/>
      <name val="Arial"/>
    </font>
    <font>
      <sz val="10"/>
      <name val="Arial"/>
      <family val="2"/>
      <charset val="204"/>
    </font>
    <font>
      <sz val="9"/>
      <name val="Times New Roman"/>
      <family val="1"/>
      <charset val="204"/>
    </font>
    <font>
      <sz val="14"/>
      <name val="Times New Roman"/>
      <family val="1"/>
      <charset val="204"/>
    </font>
    <font>
      <sz val="12"/>
      <name val="Times New Roman"/>
      <family val="1"/>
      <charset val="204"/>
    </font>
    <font>
      <sz val="11"/>
      <name val="Times New Roman"/>
      <family val="1"/>
      <charset val="204"/>
    </font>
    <font>
      <sz val="8"/>
      <name val="Times New Roman"/>
      <family val="1"/>
      <charset val="204"/>
    </font>
    <font>
      <sz val="10"/>
      <name val="Times New Roman"/>
      <family val="1"/>
      <charset val="204"/>
    </font>
    <font>
      <sz val="10"/>
      <name val="Arial"/>
      <family val="2"/>
      <charset val="204"/>
    </font>
    <font>
      <b/>
      <sz val="14"/>
      <name val="Times New Roman"/>
      <family val="1"/>
      <charset val="204"/>
    </font>
    <font>
      <b/>
      <sz val="12"/>
      <name val="Times New Roman"/>
      <family val="1"/>
      <charset val="204"/>
    </font>
    <font>
      <i/>
      <sz val="12"/>
      <color rgb="FF0070C0"/>
      <name val="Times New Roman"/>
      <family val="1"/>
      <charset val="204"/>
    </font>
    <font>
      <b/>
      <sz val="10"/>
      <name val="Times New Roman"/>
      <family val="1"/>
      <charset val="204"/>
    </font>
    <font>
      <sz val="10"/>
      <color theme="1"/>
      <name val="Times New Roman"/>
      <family val="1"/>
      <charset val="204"/>
    </font>
    <font>
      <sz val="11"/>
      <color theme="1"/>
      <name val="Times New Roman"/>
      <family val="1"/>
      <charset val="204"/>
    </font>
    <font>
      <sz val="8"/>
      <color theme="1"/>
      <name val="Times New Roman"/>
      <family val="1"/>
      <charset val="204"/>
    </font>
    <font>
      <b/>
      <sz val="10"/>
      <color theme="1"/>
      <name val="Times New Roman"/>
      <family val="1"/>
      <charset val="204"/>
    </font>
    <font>
      <b/>
      <sz val="11"/>
      <color theme="1"/>
      <name val="Times New Roman"/>
      <family val="1"/>
      <charset val="204"/>
    </font>
    <font>
      <sz val="12"/>
      <color theme="1"/>
      <name val="Times New Roman"/>
      <family val="1"/>
      <charset val="204"/>
    </font>
    <font>
      <i/>
      <sz val="11"/>
      <color theme="1"/>
      <name val="Times New Roman"/>
      <family val="1"/>
      <charset val="204"/>
    </font>
    <font>
      <i/>
      <sz val="10"/>
      <color theme="1"/>
      <name val="Times New Roman"/>
      <family val="1"/>
      <charset val="204"/>
    </font>
    <font>
      <sz val="9"/>
      <color theme="1"/>
      <name val="Times New Roman"/>
      <family val="1"/>
      <charset val="204"/>
    </font>
    <font>
      <b/>
      <sz val="16"/>
      <name val="Times New Roman"/>
      <family val="1"/>
      <charset val="204"/>
    </font>
    <font>
      <b/>
      <sz val="8"/>
      <name val="Times New Roman"/>
      <family val="1"/>
      <charset val="204"/>
    </font>
    <font>
      <sz val="12"/>
      <color rgb="FF0070C0"/>
      <name val="Times New Roman"/>
      <family val="1"/>
      <charset val="204"/>
    </font>
    <font>
      <sz val="12"/>
      <color theme="4" tint="-0.249977111117893"/>
      <name val="Times New Roman"/>
      <family val="1"/>
      <charset val="204"/>
    </font>
    <font>
      <sz val="11"/>
      <color rgb="FF0070C0"/>
      <name val="Times New Roman"/>
      <family val="1"/>
      <charset val="204"/>
    </font>
    <font>
      <i/>
      <sz val="12"/>
      <color theme="1"/>
      <name val="Times New Roman"/>
      <family val="1"/>
      <charset val="204"/>
    </font>
    <font>
      <i/>
      <sz val="11"/>
      <color rgb="FF0070C0"/>
      <name val="Times New Roman"/>
      <family val="1"/>
      <charset val="204"/>
    </font>
    <font>
      <i/>
      <sz val="11"/>
      <name val="Times New Roman"/>
      <family val="1"/>
      <charset val="204"/>
    </font>
  </fonts>
  <fills count="2">
    <fill>
      <patternFill patternType="none"/>
    </fill>
    <fill>
      <patternFill patternType="gray125"/>
    </fill>
  </fills>
  <borders count="15">
    <border>
      <left/>
      <right/>
      <top/>
      <bottom/>
      <diagonal/>
    </border>
    <border>
      <left/>
      <right/>
      <top/>
      <bottom/>
      <diagonal/>
    </border>
    <border>
      <left/>
      <right/>
      <top/>
      <bottom/>
      <diagonal/>
    </border>
    <border>
      <left/>
      <right/>
      <top/>
      <bottom/>
      <diagonal/>
    </border>
    <border>
      <left style="medium">
        <color auto="1"/>
      </left>
      <right/>
      <top/>
      <bottom style="medium">
        <color auto="1"/>
      </bottom>
      <diagonal/>
    </border>
    <border>
      <left/>
      <right/>
      <top/>
      <bottom/>
      <diagonal/>
    </border>
    <border>
      <left/>
      <right/>
      <top/>
      <bottom style="medium">
        <color auto="1"/>
      </bottom>
      <diagonal/>
    </border>
    <border>
      <left/>
      <right style="medium">
        <color auto="1"/>
      </right>
      <top/>
      <bottom style="medium">
        <color auto="1"/>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s>
  <cellStyleXfs count="3">
    <xf numFmtId="0" fontId="0" fillId="0" borderId="0"/>
    <xf numFmtId="0" fontId="1" fillId="0" borderId="5"/>
    <xf numFmtId="164" fontId="8" fillId="0" borderId="0" applyFont="0" applyFill="0" applyBorder="0" applyAlignment="0" applyProtection="0"/>
  </cellStyleXfs>
  <cellXfs count="100">
    <xf numFmtId="0" fontId="0" fillId="0" borderId="0" xfId="0"/>
    <xf numFmtId="0" fontId="3" fillId="0" borderId="0" xfId="0" applyFont="1" applyAlignment="1">
      <alignment horizontal="center" vertical="center" wrapText="1"/>
    </xf>
    <xf numFmtId="0" fontId="7" fillId="0" borderId="0" xfId="0" applyFont="1" applyAlignment="1">
      <alignment horizontal="left" vertical="center" wrapText="1"/>
    </xf>
    <xf numFmtId="0" fontId="7" fillId="0" borderId="0" xfId="0" applyFont="1" applyAlignment="1">
      <alignment horizontal="center" vertical="center" wrapText="1"/>
    </xf>
    <xf numFmtId="0" fontId="6" fillId="0" borderId="8" xfId="0" applyFont="1" applyBorder="1" applyAlignment="1">
      <alignment horizontal="center" vertical="center" wrapText="1"/>
    </xf>
    <xf numFmtId="0" fontId="6" fillId="0" borderId="0" xfId="0" applyFont="1" applyAlignment="1">
      <alignment horizontal="center" vertical="center" wrapText="1"/>
    </xf>
    <xf numFmtId="0" fontId="2" fillId="0" borderId="8" xfId="0" applyFont="1" applyBorder="1" applyAlignment="1">
      <alignment horizontal="center" vertical="center" wrapText="1"/>
    </xf>
    <xf numFmtId="0" fontId="12" fillId="0" borderId="0" xfId="0" applyFont="1" applyAlignment="1">
      <alignment horizontal="left" vertical="center" wrapText="1"/>
    </xf>
    <xf numFmtId="0" fontId="7" fillId="0" borderId="8" xfId="0" applyFont="1" applyBorder="1" applyAlignment="1">
      <alignment horizontal="left" vertical="center" wrapText="1"/>
    </xf>
    <xf numFmtId="0" fontId="7" fillId="0" borderId="8" xfId="0" applyFont="1" applyBorder="1" applyAlignment="1">
      <alignment horizontal="center" vertical="center" wrapText="1"/>
    </xf>
    <xf numFmtId="0" fontId="5" fillId="0" borderId="8" xfId="0" applyFont="1" applyBorder="1" applyAlignment="1">
      <alignment horizontal="center" vertical="center" wrapText="1"/>
    </xf>
    <xf numFmtId="0" fontId="9" fillId="0" borderId="0" xfId="0" applyFont="1" applyAlignment="1">
      <alignment horizontal="center" vertical="center" wrapText="1"/>
    </xf>
    <xf numFmtId="0" fontId="9" fillId="0" borderId="0" xfId="0" applyFont="1" applyAlignment="1">
      <alignment horizontal="center" vertical="center" wrapText="1"/>
    </xf>
    <xf numFmtId="0" fontId="7" fillId="0" borderId="8" xfId="0" applyFont="1" applyBorder="1" applyAlignment="1">
      <alignment horizontal="left" vertical="center" wrapText="1"/>
    </xf>
    <xf numFmtId="0" fontId="5" fillId="0" borderId="8" xfId="0" applyFont="1" applyBorder="1" applyAlignment="1">
      <alignment horizontal="left" vertical="center" wrapText="1"/>
    </xf>
    <xf numFmtId="49" fontId="9" fillId="0" borderId="0" xfId="0" applyNumberFormat="1" applyFont="1" applyAlignment="1">
      <alignment horizontal="center" vertical="center" wrapText="1"/>
    </xf>
    <xf numFmtId="0" fontId="7" fillId="0" borderId="8" xfId="0" applyFont="1" applyBorder="1" applyAlignment="1">
      <alignment horizontal="center" vertical="center" wrapText="1"/>
    </xf>
    <xf numFmtId="0" fontId="15" fillId="0" borderId="8" xfId="0" applyFont="1" applyBorder="1" applyAlignment="1">
      <alignment horizontal="center" vertical="center" wrapText="1"/>
    </xf>
    <xf numFmtId="0" fontId="16" fillId="0" borderId="8" xfId="0" applyFont="1" applyBorder="1" applyAlignment="1">
      <alignment horizontal="left" vertical="center" wrapText="1"/>
    </xf>
    <xf numFmtId="0" fontId="16" fillId="0" borderId="12" xfId="0" applyFont="1" applyBorder="1" applyAlignment="1">
      <alignment horizontal="left" vertical="center" wrapText="1"/>
    </xf>
    <xf numFmtId="0" fontId="16" fillId="0" borderId="10" xfId="0" applyFont="1" applyBorder="1" applyAlignment="1">
      <alignment horizontal="left" vertical="center" wrapText="1"/>
    </xf>
    <xf numFmtId="0" fontId="14" fillId="0" borderId="8" xfId="0" applyFont="1" applyBorder="1" applyAlignment="1">
      <alignment horizontal="left" wrapText="1"/>
    </xf>
    <xf numFmtId="1" fontId="13" fillId="0" borderId="11" xfId="0" applyNumberFormat="1" applyFont="1" applyBorder="1" applyAlignment="1">
      <alignment horizontal="center" vertical="center" wrapText="1"/>
    </xf>
    <xf numFmtId="1" fontId="13" fillId="0" borderId="8" xfId="0" applyNumberFormat="1" applyFont="1" applyBorder="1" applyAlignment="1">
      <alignment horizontal="center" vertical="center" wrapText="1"/>
    </xf>
    <xf numFmtId="0" fontId="14" fillId="0" borderId="8" xfId="0" applyFont="1" applyBorder="1" applyAlignment="1">
      <alignment horizontal="left" vertical="top" wrapText="1"/>
    </xf>
    <xf numFmtId="0" fontId="13" fillId="0" borderId="11" xfId="0" applyFont="1" applyBorder="1" applyAlignment="1">
      <alignment horizontal="center" vertical="center" wrapText="1"/>
    </xf>
    <xf numFmtId="0" fontId="13" fillId="0" borderId="8" xfId="0" applyFont="1" applyBorder="1" applyAlignment="1">
      <alignment horizontal="center" vertical="center" wrapText="1"/>
    </xf>
    <xf numFmtId="0" fontId="13" fillId="0" borderId="10" xfId="0" applyFont="1" applyBorder="1" applyAlignment="1">
      <alignment horizontal="left" vertical="center" wrapText="1"/>
    </xf>
    <xf numFmtId="0" fontId="14" fillId="0" borderId="13" xfId="0" applyFont="1" applyBorder="1" applyAlignment="1">
      <alignment horizontal="left" wrapText="1"/>
    </xf>
    <xf numFmtId="2" fontId="13" fillId="0" borderId="11" xfId="0" applyNumberFormat="1" applyFont="1" applyBorder="1" applyAlignment="1">
      <alignment horizontal="center" vertical="center" wrapText="1"/>
    </xf>
    <xf numFmtId="2" fontId="13" fillId="0" borderId="8" xfId="0" applyNumberFormat="1" applyFont="1" applyBorder="1" applyAlignment="1">
      <alignment horizontal="center" vertical="center" wrapText="1"/>
    </xf>
    <xf numFmtId="0" fontId="17" fillId="0" borderId="12" xfId="0" applyFont="1" applyBorder="1" applyAlignment="1">
      <alignment horizontal="left" vertical="center" wrapText="1"/>
    </xf>
    <xf numFmtId="0" fontId="13" fillId="0" borderId="8" xfId="0" applyFont="1" applyBorder="1" applyAlignment="1">
      <alignment horizontal="center" vertical="center" wrapText="1"/>
    </xf>
    <xf numFmtId="0" fontId="13" fillId="0" borderId="8" xfId="0" applyFont="1" applyBorder="1" applyAlignment="1">
      <alignment horizontal="left" vertical="center" wrapText="1"/>
    </xf>
    <xf numFmtId="0" fontId="13" fillId="0" borderId="8" xfId="0" applyFont="1" applyBorder="1" applyAlignment="1">
      <alignment vertical="center" wrapText="1"/>
    </xf>
    <xf numFmtId="0" fontId="14" fillId="0" borderId="8" xfId="0" applyFont="1" applyBorder="1" applyAlignment="1">
      <alignment horizontal="left" vertical="center" wrapText="1"/>
    </xf>
    <xf numFmtId="0" fontId="21" fillId="0" borderId="8" xfId="0" applyFont="1" applyBorder="1" applyAlignment="1">
      <alignment horizontal="center" vertical="center" wrapText="1"/>
    </xf>
    <xf numFmtId="0" fontId="13" fillId="0" borderId="0" xfId="0" applyFont="1" applyAlignment="1">
      <alignment horizontal="left" vertical="center" wrapText="1"/>
    </xf>
    <xf numFmtId="0" fontId="18" fillId="0" borderId="0" xfId="0" applyFont="1" applyAlignment="1">
      <alignment horizontal="left" vertical="center" wrapText="1"/>
    </xf>
    <xf numFmtId="0" fontId="14" fillId="0" borderId="5" xfId="0" applyFont="1" applyBorder="1" applyAlignment="1">
      <alignment horizontal="left" vertical="center" wrapText="1"/>
    </xf>
    <xf numFmtId="0" fontId="13" fillId="0" borderId="11" xfId="0" applyNumberFormat="1" applyFont="1" applyBorder="1" applyAlignment="1">
      <alignment horizontal="center" vertical="center" wrapText="1"/>
    </xf>
    <xf numFmtId="0" fontId="13" fillId="0" borderId="8" xfId="0" applyNumberFormat="1" applyFont="1" applyBorder="1" applyAlignment="1">
      <alignment horizontal="center" vertical="center" wrapText="1"/>
    </xf>
    <xf numFmtId="167" fontId="13" fillId="0" borderId="11" xfId="0" applyNumberFormat="1" applyFont="1" applyBorder="1" applyAlignment="1">
      <alignment horizontal="center" vertical="center" wrapText="1"/>
    </xf>
    <xf numFmtId="167" fontId="13" fillId="0" borderId="8" xfId="0" applyNumberFormat="1" applyFont="1" applyBorder="1" applyAlignment="1">
      <alignment horizontal="center" vertical="center" wrapText="1"/>
    </xf>
    <xf numFmtId="0" fontId="14" fillId="0" borderId="8" xfId="0" applyFont="1" applyBorder="1" applyAlignment="1">
      <alignment wrapText="1"/>
    </xf>
    <xf numFmtId="0" fontId="14" fillId="0" borderId="12" xfId="0" applyFont="1" applyBorder="1" applyAlignment="1">
      <alignment horizontal="left" wrapText="1"/>
    </xf>
    <xf numFmtId="0" fontId="6" fillId="0" borderId="0" xfId="0" applyFont="1" applyAlignment="1">
      <alignment horizontal="left" vertical="center" wrapText="1"/>
    </xf>
    <xf numFmtId="0" fontId="23" fillId="0" borderId="0" xfId="0" applyFont="1" applyAlignment="1">
      <alignment horizontal="center" vertical="center" wrapText="1"/>
    </xf>
    <xf numFmtId="0" fontId="9" fillId="0" borderId="14" xfId="0" applyFont="1" applyBorder="1" applyAlignment="1">
      <alignment horizontal="center" vertical="center" wrapText="1"/>
    </xf>
    <xf numFmtId="165" fontId="24" fillId="0" borderId="8" xfId="0" applyNumberFormat="1" applyFont="1" applyBorder="1" applyAlignment="1">
      <alignment horizontal="center" vertical="center" wrapText="1"/>
    </xf>
    <xf numFmtId="167" fontId="24" fillId="0" borderId="8" xfId="0" applyNumberFormat="1" applyFont="1" applyBorder="1" applyAlignment="1">
      <alignment horizontal="center" vertical="center" wrapText="1"/>
    </xf>
    <xf numFmtId="165" fontId="25" fillId="0" borderId="8" xfId="0" applyNumberFormat="1" applyFont="1" applyBorder="1" applyAlignment="1">
      <alignment horizontal="center" vertical="center" wrapText="1"/>
    </xf>
    <xf numFmtId="167" fontId="18" fillId="0" borderId="8" xfId="2" applyNumberFormat="1" applyFont="1" applyBorder="1" applyAlignment="1">
      <alignment horizontal="center" vertical="center" wrapText="1"/>
    </xf>
    <xf numFmtId="0" fontId="27" fillId="0" borderId="8" xfId="0" applyFont="1" applyBorder="1" applyAlignment="1">
      <alignment horizontal="left" vertical="center" wrapText="1"/>
    </xf>
    <xf numFmtId="0" fontId="18" fillId="0" borderId="8" xfId="0" applyFont="1" applyBorder="1" applyAlignment="1">
      <alignment horizontal="center" vertical="center" wrapText="1"/>
    </xf>
    <xf numFmtId="166" fontId="18" fillId="0" borderId="8" xfId="2" applyNumberFormat="1" applyFont="1" applyBorder="1" applyAlignment="1">
      <alignment horizontal="center" vertical="center" wrapText="1"/>
    </xf>
    <xf numFmtId="167" fontId="18" fillId="0" borderId="8" xfId="0" applyNumberFormat="1" applyFont="1" applyBorder="1" applyAlignment="1">
      <alignment horizontal="center" vertical="center" wrapText="1"/>
    </xf>
    <xf numFmtId="165" fontId="18" fillId="0" borderId="8" xfId="0" applyNumberFormat="1" applyFont="1" applyBorder="1" applyAlignment="1">
      <alignment horizontal="center" vertical="center" wrapText="1"/>
    </xf>
    <xf numFmtId="165" fontId="18" fillId="0" borderId="8" xfId="2" applyNumberFormat="1" applyFont="1" applyBorder="1" applyAlignment="1">
      <alignment horizontal="center" vertical="center" wrapText="1"/>
    </xf>
    <xf numFmtId="2" fontId="18" fillId="0" borderId="8" xfId="0" applyNumberFormat="1" applyFont="1" applyBorder="1" applyAlignment="1">
      <alignment horizontal="center" vertical="center" wrapText="1"/>
    </xf>
    <xf numFmtId="0" fontId="18" fillId="0" borderId="14" xfId="0" applyFont="1" applyBorder="1" applyAlignment="1">
      <alignment horizontal="left" vertical="center" wrapText="1"/>
    </xf>
    <xf numFmtId="0" fontId="16" fillId="0" borderId="8" xfId="0" applyFont="1" applyBorder="1" applyAlignment="1">
      <alignment horizontal="left" vertical="center" wrapText="1"/>
    </xf>
    <xf numFmtId="0" fontId="14" fillId="0" borderId="8" xfId="0" applyFont="1" applyBorder="1" applyAlignment="1">
      <alignment horizontal="left" vertical="center" wrapText="1"/>
    </xf>
    <xf numFmtId="0" fontId="13" fillId="0" borderId="13" xfId="0" applyFont="1" applyBorder="1" applyAlignment="1">
      <alignment horizontal="left" vertical="center" wrapText="1"/>
    </xf>
    <xf numFmtId="0" fontId="13" fillId="0" borderId="8" xfId="0" applyFont="1" applyBorder="1" applyAlignment="1">
      <alignment horizontal="left" vertical="center" wrapText="1"/>
    </xf>
    <xf numFmtId="0" fontId="14" fillId="0" borderId="3" xfId="0" applyFont="1" applyBorder="1" applyAlignment="1">
      <alignment horizontal="left" vertical="center" wrapText="1"/>
    </xf>
    <xf numFmtId="0" fontId="13" fillId="0" borderId="4" xfId="0" applyFont="1" applyBorder="1" applyAlignment="1">
      <alignment horizontal="left" vertical="center" wrapText="1"/>
    </xf>
    <xf numFmtId="0" fontId="13" fillId="0" borderId="6" xfId="0" applyFont="1" applyBorder="1" applyAlignment="1">
      <alignment horizontal="left" vertical="center" wrapText="1"/>
    </xf>
    <xf numFmtId="0" fontId="13" fillId="0" borderId="7" xfId="0" applyFont="1" applyBorder="1" applyAlignment="1">
      <alignment horizontal="left" vertical="center" wrapText="1"/>
    </xf>
    <xf numFmtId="0" fontId="19" fillId="0" borderId="8" xfId="0" applyFont="1" applyBorder="1" applyAlignment="1">
      <alignment horizontal="left" vertical="center" wrapText="1"/>
    </xf>
    <xf numFmtId="0" fontId="17" fillId="0" borderId="8" xfId="0" applyFont="1" applyBorder="1" applyAlignment="1">
      <alignment horizontal="center" vertical="center" wrapText="1"/>
    </xf>
    <xf numFmtId="0" fontId="13" fillId="0" borderId="8" xfId="0" applyFont="1" applyBorder="1" applyAlignment="1">
      <alignment horizontal="center" vertical="center" wrapText="1"/>
    </xf>
    <xf numFmtId="0" fontId="29" fillId="0" borderId="8" xfId="0" applyFont="1" applyBorder="1" applyAlignment="1">
      <alignment horizontal="left" vertical="center" wrapText="1"/>
    </xf>
    <xf numFmtId="0" fontId="16" fillId="0" borderId="8" xfId="0" applyFont="1" applyBorder="1" applyAlignment="1">
      <alignment horizontal="center" vertical="center" wrapText="1"/>
    </xf>
    <xf numFmtId="0" fontId="11" fillId="0" borderId="5" xfId="0" applyFont="1" applyBorder="1" applyAlignment="1">
      <alignment horizontal="left" vertical="center" wrapText="1"/>
    </xf>
    <xf numFmtId="0" fontId="18" fillId="0" borderId="1" xfId="0" applyFont="1" applyBorder="1" applyAlignment="1">
      <alignment horizontal="left" vertical="center" wrapText="1"/>
    </xf>
    <xf numFmtId="0" fontId="13" fillId="0" borderId="1" xfId="0" applyFont="1" applyBorder="1" applyAlignment="1">
      <alignment horizontal="left" vertical="center" wrapText="1"/>
    </xf>
    <xf numFmtId="0" fontId="18" fillId="0" borderId="0" xfId="0" applyFont="1" applyAlignment="1">
      <alignment horizontal="left" wrapText="1"/>
    </xf>
    <xf numFmtId="0" fontId="14" fillId="0" borderId="5" xfId="0" applyFont="1" applyBorder="1" applyAlignment="1">
      <alignment horizontal="left" vertical="center" wrapText="1"/>
    </xf>
    <xf numFmtId="0" fontId="13" fillId="0" borderId="3" xfId="0" applyFont="1" applyBorder="1" applyAlignment="1">
      <alignment horizontal="left" vertical="center" wrapText="1"/>
    </xf>
    <xf numFmtId="0" fontId="19" fillId="0" borderId="3" xfId="0" applyFont="1" applyBorder="1" applyAlignment="1">
      <alignment horizontal="left" vertical="center" wrapText="1"/>
    </xf>
    <xf numFmtId="0" fontId="20" fillId="0" borderId="3" xfId="0" applyFont="1" applyBorder="1" applyAlignment="1">
      <alignment horizontal="left" vertical="center" wrapText="1"/>
    </xf>
    <xf numFmtId="0" fontId="17" fillId="0" borderId="9" xfId="0" applyFont="1" applyBorder="1" applyAlignment="1">
      <alignment horizontal="center" vertical="center" wrapText="1"/>
    </xf>
    <xf numFmtId="0" fontId="17" fillId="0" borderId="5" xfId="0" applyFont="1" applyBorder="1" applyAlignment="1">
      <alignment horizontal="left" vertical="center" wrapText="1"/>
    </xf>
    <xf numFmtId="0" fontId="16" fillId="0" borderId="5" xfId="0" applyFont="1" applyBorder="1" applyAlignment="1">
      <alignment horizontal="left" vertical="center" wrapText="1"/>
    </xf>
    <xf numFmtId="0" fontId="11" fillId="0" borderId="8" xfId="0" applyFont="1" applyBorder="1" applyAlignment="1">
      <alignment horizontal="left" vertical="center" wrapText="1"/>
    </xf>
    <xf numFmtId="0" fontId="17" fillId="0" borderId="5" xfId="0" applyFont="1" applyBorder="1" applyAlignment="1">
      <alignment horizontal="center" vertical="center" wrapText="1"/>
    </xf>
    <xf numFmtId="0" fontId="14" fillId="0" borderId="8" xfId="0" applyFont="1" applyBorder="1" applyAlignment="1">
      <alignment horizontal="center" vertical="center" wrapText="1"/>
    </xf>
    <xf numFmtId="0" fontId="17" fillId="0" borderId="8" xfId="0" applyFont="1" applyBorder="1" applyAlignment="1">
      <alignment horizontal="left" vertical="center" wrapText="1"/>
    </xf>
    <xf numFmtId="0" fontId="4" fillId="0" borderId="2" xfId="0" applyFont="1" applyBorder="1" applyAlignment="1">
      <alignment horizontal="left" vertical="center" wrapText="1"/>
    </xf>
    <xf numFmtId="0" fontId="7" fillId="0" borderId="2" xfId="0" applyFont="1" applyBorder="1" applyAlignment="1">
      <alignment horizontal="left" vertical="center" wrapText="1"/>
    </xf>
    <xf numFmtId="0" fontId="7" fillId="0" borderId="8" xfId="0" applyFont="1" applyBorder="1" applyAlignment="1">
      <alignment horizontal="left" vertical="center" wrapText="1"/>
    </xf>
    <xf numFmtId="0" fontId="5" fillId="0" borderId="8" xfId="0" applyFont="1" applyBorder="1" applyAlignment="1">
      <alignment horizontal="left" vertical="center" wrapText="1"/>
    </xf>
    <xf numFmtId="0" fontId="6" fillId="0" borderId="5" xfId="0" applyFont="1" applyBorder="1" applyAlignment="1">
      <alignment horizontal="center" vertical="center" wrapText="1"/>
    </xf>
    <xf numFmtId="0" fontId="9" fillId="0" borderId="14" xfId="0" applyFont="1" applyBorder="1" applyAlignment="1">
      <alignment horizontal="center" vertical="center" wrapText="1"/>
    </xf>
    <xf numFmtId="0" fontId="11" fillId="0" borderId="0" xfId="0" applyFont="1" applyAlignment="1">
      <alignment horizontal="left" vertical="center" wrapText="1"/>
    </xf>
    <xf numFmtId="0" fontId="9" fillId="0" borderId="0" xfId="0" applyFont="1" applyAlignment="1">
      <alignment horizontal="left" vertical="center" wrapText="1"/>
    </xf>
    <xf numFmtId="0" fontId="7" fillId="0" borderId="8" xfId="0" applyFont="1" applyBorder="1" applyAlignment="1">
      <alignment horizontal="center" vertical="center" wrapText="1"/>
    </xf>
    <xf numFmtId="0" fontId="7" fillId="0" borderId="5" xfId="0" applyFont="1" applyBorder="1" applyAlignment="1">
      <alignment horizontal="center" vertical="center" wrapText="1"/>
    </xf>
    <xf numFmtId="0" fontId="22" fillId="0" borderId="0" xfId="0" applyFont="1" applyAlignment="1">
      <alignment horizontal="center" vertical="center" wrapText="1"/>
    </xf>
  </cellXfs>
  <cellStyles count="3">
    <cellStyle name="Звичайний" xfId="0" builtinId="0"/>
    <cellStyle name="Звичайний 2" xfId="1"/>
    <cellStyle name="Фінансовий" xfId="2"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Офіс">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K187"/>
  <sheetViews>
    <sheetView tabSelected="1" view="pageBreakPreview" topLeftCell="A152" zoomScale="85" zoomScaleNormal="85" zoomScaleSheetLayoutView="85" workbookViewId="0">
      <selection activeCell="A124" sqref="A124:K156"/>
    </sheetView>
  </sheetViews>
  <sheetFormatPr defaultColWidth="34" defaultRowHeight="13.2"/>
  <cols>
    <col min="1" max="1" width="5.5546875" style="2" customWidth="1"/>
    <col min="2" max="2" width="34" style="2"/>
    <col min="3" max="3" width="10.6640625" style="2" customWidth="1"/>
    <col min="4" max="6" width="9.44140625" style="2" customWidth="1"/>
    <col min="7" max="7" width="9.33203125" style="2" customWidth="1"/>
    <col min="8" max="10" width="9.44140625" style="2" customWidth="1"/>
    <col min="11" max="11" width="9.33203125" style="2" customWidth="1"/>
    <col min="12" max="16384" width="34" style="2"/>
  </cols>
  <sheetData>
    <row r="1" spans="1:11">
      <c r="H1" s="98" t="s">
        <v>30</v>
      </c>
      <c r="I1" s="98"/>
      <c r="J1" s="98"/>
      <c r="K1" s="98"/>
    </row>
    <row r="2" spans="1:11" ht="29.4" customHeight="1">
      <c r="H2" s="93" t="s">
        <v>31</v>
      </c>
      <c r="I2" s="93"/>
      <c r="J2" s="93"/>
      <c r="K2" s="93"/>
    </row>
    <row r="3" spans="1:11" ht="36.75" customHeight="1">
      <c r="A3" s="99" t="s">
        <v>166</v>
      </c>
      <c r="B3" s="99"/>
      <c r="C3" s="99"/>
      <c r="D3" s="99"/>
      <c r="E3" s="99"/>
      <c r="F3" s="99"/>
      <c r="G3" s="99"/>
      <c r="H3" s="99"/>
      <c r="I3" s="99"/>
      <c r="J3" s="99"/>
      <c r="K3" s="99"/>
    </row>
    <row r="4" spans="1:11" ht="17.399999999999999" customHeight="1">
      <c r="A4" s="11" t="s">
        <v>32</v>
      </c>
      <c r="B4" s="48">
        <v>1000000</v>
      </c>
      <c r="C4" s="12"/>
      <c r="D4" s="94" t="s">
        <v>85</v>
      </c>
      <c r="E4" s="94"/>
      <c r="F4" s="94"/>
      <c r="G4" s="94"/>
      <c r="H4" s="94"/>
      <c r="I4" s="94"/>
      <c r="J4" s="94"/>
      <c r="K4" s="94"/>
    </row>
    <row r="5" spans="1:11" s="46" customFormat="1" ht="18" customHeight="1">
      <c r="A5" s="5"/>
      <c r="B5" s="5" t="s">
        <v>33</v>
      </c>
      <c r="C5" s="5"/>
      <c r="D5" s="93" t="s">
        <v>34</v>
      </c>
      <c r="E5" s="93"/>
      <c r="F5" s="93"/>
      <c r="G5" s="93"/>
      <c r="H5" s="93"/>
      <c r="I5" s="93"/>
      <c r="J5" s="93"/>
      <c r="K5" s="93"/>
    </row>
    <row r="6" spans="1:11" ht="17.399999999999999" customHeight="1">
      <c r="A6" s="11" t="s">
        <v>35</v>
      </c>
      <c r="B6" s="48">
        <v>1010000</v>
      </c>
      <c r="C6" s="12"/>
      <c r="D6" s="94" t="s">
        <v>85</v>
      </c>
      <c r="E6" s="94"/>
      <c r="F6" s="94"/>
      <c r="G6" s="94"/>
      <c r="H6" s="94"/>
      <c r="I6" s="94"/>
      <c r="J6" s="94"/>
      <c r="K6" s="94"/>
    </row>
    <row r="7" spans="1:11" s="46" customFormat="1" ht="18" customHeight="1">
      <c r="B7" s="5" t="s">
        <v>33</v>
      </c>
      <c r="D7" s="93" t="s">
        <v>36</v>
      </c>
      <c r="E7" s="93"/>
      <c r="F7" s="93"/>
      <c r="G7" s="93"/>
      <c r="H7" s="93"/>
      <c r="I7" s="93"/>
      <c r="J7" s="93"/>
      <c r="K7" s="93"/>
    </row>
    <row r="8" spans="1:11" s="11" customFormat="1" ht="21" customHeight="1">
      <c r="A8" s="11" t="s">
        <v>37</v>
      </c>
      <c r="B8" s="48">
        <v>1014040</v>
      </c>
      <c r="C8" s="15" t="s">
        <v>90</v>
      </c>
      <c r="D8" s="94" t="s">
        <v>92</v>
      </c>
      <c r="E8" s="94"/>
      <c r="F8" s="94"/>
      <c r="G8" s="94"/>
      <c r="H8" s="94"/>
      <c r="I8" s="94"/>
      <c r="J8" s="94"/>
      <c r="K8" s="94"/>
    </row>
    <row r="9" spans="1:11" s="5" customFormat="1" ht="10.199999999999999">
      <c r="A9" s="47"/>
      <c r="B9" s="5" t="s">
        <v>33</v>
      </c>
      <c r="C9" s="5" t="s">
        <v>38</v>
      </c>
    </row>
    <row r="10" spans="1:11" s="1" customFormat="1" ht="52.5" customHeight="1">
      <c r="A10" s="11" t="s">
        <v>39</v>
      </c>
      <c r="B10" s="11" t="s">
        <v>40</v>
      </c>
      <c r="C10" s="95" t="s">
        <v>124</v>
      </c>
      <c r="D10" s="95"/>
      <c r="E10" s="95"/>
      <c r="F10" s="95"/>
      <c r="G10" s="95"/>
      <c r="H10" s="95"/>
      <c r="I10" s="95"/>
      <c r="J10" s="95"/>
      <c r="K10" s="95"/>
    </row>
    <row r="11" spans="1:11" s="1" customFormat="1" ht="16.95" customHeight="1">
      <c r="A11" s="11" t="s">
        <v>41</v>
      </c>
      <c r="B11" s="96" t="s">
        <v>42</v>
      </c>
      <c r="C11" s="96"/>
      <c r="D11" s="96"/>
      <c r="E11" s="96"/>
      <c r="F11" s="96"/>
      <c r="G11" s="96"/>
      <c r="H11" s="96"/>
      <c r="I11" s="96"/>
      <c r="J11" s="96"/>
      <c r="K11" s="96"/>
    </row>
    <row r="12" spans="1:11" ht="18" customHeight="1">
      <c r="A12" s="89" t="s">
        <v>167</v>
      </c>
      <c r="B12" s="90"/>
      <c r="C12" s="90"/>
      <c r="D12" s="90"/>
      <c r="E12" s="90"/>
      <c r="F12" s="90"/>
      <c r="G12" s="90"/>
      <c r="H12" s="90"/>
      <c r="I12" s="90"/>
      <c r="J12" s="90"/>
      <c r="K12" s="90"/>
    </row>
    <row r="13" spans="1:11" ht="16.95" customHeight="1">
      <c r="A13" s="91" t="s">
        <v>0</v>
      </c>
      <c r="B13" s="91" t="s">
        <v>1</v>
      </c>
      <c r="C13" s="97" t="s">
        <v>2</v>
      </c>
      <c r="D13" s="97"/>
      <c r="E13" s="97"/>
      <c r="F13" s="97" t="s">
        <v>3</v>
      </c>
      <c r="G13" s="97"/>
      <c r="H13" s="97"/>
      <c r="I13" s="97" t="s">
        <v>4</v>
      </c>
      <c r="J13" s="97"/>
      <c r="K13" s="97"/>
    </row>
    <row r="14" spans="1:11" ht="20.399999999999999">
      <c r="A14" s="91"/>
      <c r="B14" s="91"/>
      <c r="C14" s="4" t="s">
        <v>43</v>
      </c>
      <c r="D14" s="4" t="s">
        <v>44</v>
      </c>
      <c r="E14" s="4" t="s">
        <v>45</v>
      </c>
      <c r="F14" s="4" t="s">
        <v>43</v>
      </c>
      <c r="G14" s="4" t="s">
        <v>46</v>
      </c>
      <c r="H14" s="4" t="s">
        <v>45</v>
      </c>
      <c r="I14" s="4" t="s">
        <v>47</v>
      </c>
      <c r="J14" s="4" t="s">
        <v>48</v>
      </c>
      <c r="K14" s="4" t="s">
        <v>45</v>
      </c>
    </row>
    <row r="15" spans="1:11" s="5" customFormat="1" ht="10.199999999999999">
      <c r="A15" s="4"/>
      <c r="B15" s="4"/>
      <c r="C15" s="4" t="s">
        <v>49</v>
      </c>
      <c r="D15" s="4" t="s">
        <v>50</v>
      </c>
      <c r="E15" s="4" t="s">
        <v>51</v>
      </c>
      <c r="F15" s="4" t="s">
        <v>52</v>
      </c>
      <c r="G15" s="4" t="s">
        <v>53</v>
      </c>
      <c r="H15" s="4" t="s">
        <v>54</v>
      </c>
      <c r="I15" s="4" t="s">
        <v>55</v>
      </c>
      <c r="J15" s="4" t="s">
        <v>56</v>
      </c>
      <c r="K15" s="4" t="s">
        <v>57</v>
      </c>
    </row>
    <row r="16" spans="1:11" s="3" customFormat="1" ht="20.25" customHeight="1">
      <c r="A16" s="9" t="s">
        <v>5</v>
      </c>
      <c r="B16" s="10" t="s">
        <v>79</v>
      </c>
      <c r="C16" s="49">
        <f>SUM(C19:C21)</f>
        <v>2918.0429999999997</v>
      </c>
      <c r="D16" s="49">
        <f>SUM(D19:D21)</f>
        <v>143.65699999999998</v>
      </c>
      <c r="E16" s="49">
        <f>C16+D16</f>
        <v>3061.7</v>
      </c>
      <c r="F16" s="49">
        <f>SUM(F19:F21)</f>
        <v>2829.1589999999997</v>
      </c>
      <c r="G16" s="49">
        <f>SUM(G19:G21)</f>
        <v>239.63799999999998</v>
      </c>
      <c r="H16" s="49">
        <f>F16+G16</f>
        <v>3068.7969999999996</v>
      </c>
      <c r="I16" s="49">
        <f>F16-C16</f>
        <v>-88.884000000000015</v>
      </c>
      <c r="J16" s="49">
        <f t="shared" ref="J16:K16" si="0">G16-D16</f>
        <v>95.980999999999995</v>
      </c>
      <c r="K16" s="49">
        <f t="shared" si="0"/>
        <v>7.0969999999997526</v>
      </c>
    </row>
    <row r="17" spans="1:11" ht="63.6" customHeight="1">
      <c r="A17" s="89" t="s">
        <v>180</v>
      </c>
      <c r="B17" s="90"/>
      <c r="C17" s="90"/>
      <c r="D17" s="90"/>
      <c r="E17" s="90"/>
      <c r="F17" s="90"/>
      <c r="G17" s="90"/>
      <c r="H17" s="90"/>
      <c r="I17" s="90"/>
      <c r="J17" s="90"/>
      <c r="K17" s="90"/>
    </row>
    <row r="18" spans="1:11" ht="15.6">
      <c r="A18" s="8"/>
      <c r="B18" s="8" t="s">
        <v>6</v>
      </c>
      <c r="C18" s="8"/>
      <c r="D18" s="8"/>
      <c r="E18" s="8"/>
      <c r="F18" s="8"/>
      <c r="G18" s="8"/>
      <c r="H18" s="8"/>
      <c r="I18" s="8"/>
      <c r="J18" s="8"/>
      <c r="K18" s="8"/>
    </row>
    <row r="19" spans="1:11" ht="15.6">
      <c r="A19" s="9">
        <v>1</v>
      </c>
      <c r="B19" s="14" t="s">
        <v>178</v>
      </c>
      <c r="C19" s="50">
        <v>2744.2139999999999</v>
      </c>
      <c r="D19" s="50">
        <v>50</v>
      </c>
      <c r="E19" s="50">
        <f>C19+D19</f>
        <v>2794.2139999999999</v>
      </c>
      <c r="F19" s="50">
        <v>2655.33</v>
      </c>
      <c r="G19" s="50">
        <v>145.98099999999999</v>
      </c>
      <c r="H19" s="50">
        <f>F19+G19</f>
        <v>2801.3109999999997</v>
      </c>
      <c r="I19" s="50">
        <f>F19-C19</f>
        <v>-88.884000000000015</v>
      </c>
      <c r="J19" s="50">
        <f t="shared" ref="J19" si="1">G19-D19</f>
        <v>95.980999999999995</v>
      </c>
      <c r="K19" s="50">
        <f t="shared" ref="K19" si="2">H19-E19</f>
        <v>7.0969999999997526</v>
      </c>
    </row>
    <row r="20" spans="1:11" ht="27.6">
      <c r="A20" s="16">
        <v>2</v>
      </c>
      <c r="B20" s="14" t="s">
        <v>168</v>
      </c>
      <c r="C20" s="50">
        <v>100.486</v>
      </c>
      <c r="D20" s="50"/>
      <c r="E20" s="50">
        <f t="shared" ref="E20:E21" si="3">C20+D20</f>
        <v>100.486</v>
      </c>
      <c r="F20" s="50">
        <v>100.486</v>
      </c>
      <c r="G20" s="50"/>
      <c r="H20" s="50">
        <f t="shared" ref="H20:H21" si="4">F20+G20</f>
        <v>100.486</v>
      </c>
      <c r="I20" s="50">
        <f t="shared" ref="I20:I21" si="5">F20-C20</f>
        <v>0</v>
      </c>
      <c r="J20" s="50">
        <f t="shared" ref="J20:J21" si="6">G20-D20</f>
        <v>0</v>
      </c>
      <c r="K20" s="50">
        <f t="shared" ref="K20:K21" si="7">H20-E20</f>
        <v>0</v>
      </c>
    </row>
    <row r="21" spans="1:11" ht="55.2">
      <c r="A21" s="16">
        <v>3</v>
      </c>
      <c r="B21" s="14" t="s">
        <v>169</v>
      </c>
      <c r="C21" s="50">
        <v>73.343000000000004</v>
      </c>
      <c r="D21" s="50">
        <v>93.656999999999996</v>
      </c>
      <c r="E21" s="50">
        <f t="shared" si="3"/>
        <v>167</v>
      </c>
      <c r="F21" s="50">
        <v>73.343000000000004</v>
      </c>
      <c r="G21" s="50">
        <v>93.656999999999996</v>
      </c>
      <c r="H21" s="50">
        <f t="shared" si="4"/>
        <v>167</v>
      </c>
      <c r="I21" s="50">
        <f t="shared" si="5"/>
        <v>0</v>
      </c>
      <c r="J21" s="50">
        <f t="shared" si="6"/>
        <v>0</v>
      </c>
      <c r="K21" s="50">
        <f t="shared" si="7"/>
        <v>0</v>
      </c>
    </row>
    <row r="22" spans="1:11" ht="21.6" customHeight="1">
      <c r="A22" s="89" t="s">
        <v>179</v>
      </c>
      <c r="B22" s="90"/>
      <c r="C22" s="90"/>
      <c r="D22" s="90"/>
      <c r="E22" s="90"/>
      <c r="F22" s="90"/>
      <c r="G22" s="90"/>
      <c r="H22" s="90"/>
      <c r="I22" s="90"/>
      <c r="J22" s="90"/>
      <c r="K22" s="90"/>
    </row>
    <row r="23" spans="1:11" ht="36">
      <c r="A23" s="8" t="s">
        <v>7</v>
      </c>
      <c r="B23" s="8" t="s">
        <v>8</v>
      </c>
      <c r="C23" s="6" t="s">
        <v>58</v>
      </c>
      <c r="D23" s="6" t="s">
        <v>59</v>
      </c>
      <c r="E23" s="6" t="s">
        <v>60</v>
      </c>
    </row>
    <row r="24" spans="1:11" ht="15.6">
      <c r="A24" s="8" t="s">
        <v>5</v>
      </c>
      <c r="B24" s="8" t="s">
        <v>9</v>
      </c>
      <c r="C24" s="8" t="s">
        <v>10</v>
      </c>
      <c r="D24" s="51">
        <f>D26+D27</f>
        <v>31.725999999999999</v>
      </c>
      <c r="E24" s="8" t="s">
        <v>10</v>
      </c>
    </row>
    <row r="25" spans="1:11" ht="15.6">
      <c r="A25" s="8"/>
      <c r="B25" s="8" t="s">
        <v>11</v>
      </c>
      <c r="C25" s="8"/>
      <c r="D25" s="51"/>
      <c r="E25" s="8"/>
    </row>
    <row r="26" spans="1:11" ht="15.6">
      <c r="A26" s="8" t="s">
        <v>12</v>
      </c>
      <c r="B26" s="8" t="s">
        <v>13</v>
      </c>
      <c r="C26" s="8" t="s">
        <v>10</v>
      </c>
      <c r="D26" s="51">
        <v>31.725999999999999</v>
      </c>
      <c r="E26" s="8" t="s">
        <v>10</v>
      </c>
    </row>
    <row r="27" spans="1:11" ht="15.6">
      <c r="A27" s="8" t="s">
        <v>14</v>
      </c>
      <c r="B27" s="8" t="s">
        <v>15</v>
      </c>
      <c r="C27" s="8" t="s">
        <v>10</v>
      </c>
      <c r="D27" s="51"/>
      <c r="E27" s="8" t="s">
        <v>10</v>
      </c>
    </row>
    <row r="28" spans="1:11">
      <c r="A28" s="91" t="s">
        <v>16</v>
      </c>
      <c r="B28" s="91"/>
      <c r="C28" s="91"/>
      <c r="D28" s="91"/>
      <c r="E28" s="91"/>
    </row>
    <row r="29" spans="1:11" ht="15.6">
      <c r="A29" s="8" t="s">
        <v>17</v>
      </c>
      <c r="B29" s="8" t="s">
        <v>18</v>
      </c>
      <c r="C29" s="50">
        <f>C31+C34</f>
        <v>241.63299999999998</v>
      </c>
      <c r="D29" s="50">
        <f>D31+D34</f>
        <v>239.63799999999998</v>
      </c>
      <c r="E29" s="50">
        <f t="shared" ref="E29" si="8">SUM(E31:E34)</f>
        <v>-1.9950000000000045</v>
      </c>
    </row>
    <row r="30" spans="1:11" ht="15.6">
      <c r="A30" s="8"/>
      <c r="B30" s="8" t="s">
        <v>11</v>
      </c>
      <c r="C30" s="50"/>
      <c r="D30" s="50"/>
      <c r="E30" s="50"/>
    </row>
    <row r="31" spans="1:11" ht="15.6">
      <c r="A31" s="8" t="s">
        <v>19</v>
      </c>
      <c r="B31" s="8" t="s">
        <v>13</v>
      </c>
      <c r="C31" s="50">
        <f>146.56+1.416</f>
        <v>147.976</v>
      </c>
      <c r="D31" s="50">
        <f>144.565+1.416</f>
        <v>145.98099999999999</v>
      </c>
      <c r="E31" s="50">
        <f>D31-C31</f>
        <v>-1.9950000000000045</v>
      </c>
    </row>
    <row r="32" spans="1:11" ht="15.6">
      <c r="A32" s="8" t="s">
        <v>20</v>
      </c>
      <c r="B32" s="8" t="s">
        <v>21</v>
      </c>
      <c r="C32" s="50"/>
      <c r="D32" s="50"/>
      <c r="E32" s="50">
        <f t="shared" ref="E32:E34" si="9">D32-C32</f>
        <v>0</v>
      </c>
    </row>
    <row r="33" spans="1:11" ht="15.6">
      <c r="A33" s="8" t="s">
        <v>22</v>
      </c>
      <c r="B33" s="8" t="s">
        <v>23</v>
      </c>
      <c r="C33" s="50"/>
      <c r="D33" s="50"/>
      <c r="E33" s="50">
        <f t="shared" si="9"/>
        <v>0</v>
      </c>
    </row>
    <row r="34" spans="1:11" ht="15.6">
      <c r="A34" s="8" t="s">
        <v>24</v>
      </c>
      <c r="B34" s="8" t="s">
        <v>25</v>
      </c>
      <c r="C34" s="50">
        <v>93.656999999999996</v>
      </c>
      <c r="D34" s="50">
        <v>93.656999999999996</v>
      </c>
      <c r="E34" s="50">
        <f t="shared" si="9"/>
        <v>0</v>
      </c>
    </row>
    <row r="35" spans="1:11" ht="30.75" customHeight="1">
      <c r="A35" s="92" t="s">
        <v>181</v>
      </c>
      <c r="B35" s="91"/>
      <c r="C35" s="91"/>
      <c r="D35" s="91"/>
      <c r="E35" s="91"/>
    </row>
    <row r="36" spans="1:11" ht="15.6">
      <c r="A36" s="8" t="s">
        <v>26</v>
      </c>
      <c r="B36" s="8" t="s">
        <v>27</v>
      </c>
      <c r="C36" s="8" t="s">
        <v>10</v>
      </c>
      <c r="D36" s="51">
        <f>D38+D39</f>
        <v>14.849</v>
      </c>
      <c r="E36" s="13" t="s">
        <v>10</v>
      </c>
    </row>
    <row r="37" spans="1:11" ht="15.6">
      <c r="A37" s="8"/>
      <c r="B37" s="8" t="s">
        <v>11</v>
      </c>
      <c r="C37" s="8"/>
      <c r="D37" s="51"/>
      <c r="E37" s="13"/>
    </row>
    <row r="38" spans="1:11" ht="15.6">
      <c r="A38" s="8" t="s">
        <v>28</v>
      </c>
      <c r="B38" s="8" t="s">
        <v>13</v>
      </c>
      <c r="C38" s="8" t="s">
        <v>10</v>
      </c>
      <c r="D38" s="51">
        <v>14.849</v>
      </c>
      <c r="E38" s="13" t="s">
        <v>10</v>
      </c>
    </row>
    <row r="39" spans="1:11" ht="15.6">
      <c r="A39" s="8" t="s">
        <v>29</v>
      </c>
      <c r="B39" s="8" t="s">
        <v>25</v>
      </c>
      <c r="C39" s="8" t="s">
        <v>10</v>
      </c>
      <c r="D39" s="51"/>
      <c r="E39" s="13" t="s">
        <v>10</v>
      </c>
    </row>
    <row r="41" spans="1:11" ht="16.2" customHeight="1">
      <c r="A41" s="89" t="s">
        <v>61</v>
      </c>
      <c r="B41" s="90"/>
      <c r="C41" s="90"/>
      <c r="D41" s="90"/>
      <c r="E41" s="90"/>
      <c r="F41" s="90"/>
      <c r="G41" s="90"/>
      <c r="H41" s="90"/>
      <c r="I41" s="90"/>
      <c r="J41" s="90"/>
      <c r="K41" s="90"/>
    </row>
    <row r="43" spans="1:11">
      <c r="A43" s="64" t="s">
        <v>125</v>
      </c>
      <c r="B43" s="64" t="s">
        <v>126</v>
      </c>
      <c r="C43" s="64" t="s">
        <v>127</v>
      </c>
      <c r="D43" s="64"/>
      <c r="E43" s="64"/>
      <c r="F43" s="64" t="s">
        <v>128</v>
      </c>
      <c r="G43" s="64"/>
      <c r="H43" s="64"/>
      <c r="I43" s="64" t="s">
        <v>129</v>
      </c>
      <c r="J43" s="64"/>
      <c r="K43" s="64"/>
    </row>
    <row r="44" spans="1:11" ht="22.95" customHeight="1">
      <c r="A44" s="64"/>
      <c r="B44" s="64"/>
      <c r="C44" s="17" t="s">
        <v>76</v>
      </c>
      <c r="D44" s="17" t="s">
        <v>75</v>
      </c>
      <c r="E44" s="17" t="s">
        <v>45</v>
      </c>
      <c r="F44" s="17" t="s">
        <v>77</v>
      </c>
      <c r="G44" s="17" t="s">
        <v>75</v>
      </c>
      <c r="H44" s="17" t="s">
        <v>45</v>
      </c>
      <c r="I44" s="17" t="s">
        <v>77</v>
      </c>
      <c r="J44" s="17" t="s">
        <v>78</v>
      </c>
      <c r="K44" s="17" t="s">
        <v>45</v>
      </c>
    </row>
    <row r="45" spans="1:11" s="7" customFormat="1" ht="13.8">
      <c r="A45" s="18" t="s">
        <v>130</v>
      </c>
      <c r="B45" s="19" t="s">
        <v>131</v>
      </c>
      <c r="C45" s="61"/>
      <c r="D45" s="61"/>
      <c r="E45" s="61"/>
      <c r="F45" s="61"/>
      <c r="G45" s="61"/>
      <c r="H45" s="61"/>
      <c r="I45" s="61"/>
      <c r="J45" s="61"/>
      <c r="K45" s="61"/>
    </row>
    <row r="46" spans="1:11" s="7" customFormat="1" ht="13.8">
      <c r="A46" s="20"/>
      <c r="B46" s="21" t="s">
        <v>86</v>
      </c>
      <c r="C46" s="22">
        <v>1</v>
      </c>
      <c r="D46" s="23"/>
      <c r="E46" s="23">
        <f>C46+D46</f>
        <v>1</v>
      </c>
      <c r="F46" s="23">
        <v>1</v>
      </c>
      <c r="G46" s="23"/>
      <c r="H46" s="23">
        <f>F46+G46</f>
        <v>1</v>
      </c>
      <c r="I46" s="23">
        <f>F46-C46</f>
        <v>0</v>
      </c>
      <c r="J46" s="23">
        <f>G46-D46</f>
        <v>0</v>
      </c>
      <c r="K46" s="23">
        <f>I46+J46</f>
        <v>0</v>
      </c>
    </row>
    <row r="47" spans="1:11" s="7" customFormat="1" ht="13.8">
      <c r="A47" s="20"/>
      <c r="B47" s="21" t="s">
        <v>93</v>
      </c>
      <c r="C47" s="22">
        <v>1</v>
      </c>
      <c r="D47" s="23"/>
      <c r="E47" s="23">
        <f t="shared" ref="E47:E58" si="10">C47+D47</f>
        <v>1</v>
      </c>
      <c r="F47" s="23">
        <v>1</v>
      </c>
      <c r="G47" s="23"/>
      <c r="H47" s="23">
        <f t="shared" ref="H47:H54" si="11">F47+G47</f>
        <v>1</v>
      </c>
      <c r="I47" s="23">
        <f t="shared" ref="I47:I54" si="12">F47-C47</f>
        <v>0</v>
      </c>
      <c r="J47" s="23">
        <f t="shared" ref="J47:J54" si="13">G47-D47</f>
        <v>0</v>
      </c>
      <c r="K47" s="23">
        <f t="shared" ref="K47:K54" si="14">I47+J47</f>
        <v>0</v>
      </c>
    </row>
    <row r="48" spans="1:11" s="7" customFormat="1" ht="27.6">
      <c r="A48" s="20"/>
      <c r="B48" s="21" t="s">
        <v>87</v>
      </c>
      <c r="C48" s="40">
        <f>C49+C50+C51+C52</f>
        <v>31</v>
      </c>
      <c r="D48" s="41"/>
      <c r="E48" s="41">
        <f t="shared" si="10"/>
        <v>31</v>
      </c>
      <c r="F48" s="41">
        <f>F49+F50+F51+F52</f>
        <v>24.5</v>
      </c>
      <c r="G48" s="41"/>
      <c r="H48" s="41">
        <f t="shared" si="11"/>
        <v>24.5</v>
      </c>
      <c r="I48" s="41">
        <f t="shared" si="12"/>
        <v>-6.5</v>
      </c>
      <c r="J48" s="41">
        <f t="shared" si="13"/>
        <v>0</v>
      </c>
      <c r="K48" s="41">
        <f t="shared" si="14"/>
        <v>-6.5</v>
      </c>
    </row>
    <row r="49" spans="1:11" s="7" customFormat="1" ht="27.6">
      <c r="A49" s="20"/>
      <c r="B49" s="21" t="s">
        <v>88</v>
      </c>
      <c r="C49" s="40">
        <v>3</v>
      </c>
      <c r="D49" s="41"/>
      <c r="E49" s="41">
        <f t="shared" si="10"/>
        <v>3</v>
      </c>
      <c r="F49" s="41">
        <v>3</v>
      </c>
      <c r="G49" s="41"/>
      <c r="H49" s="41">
        <f t="shared" si="11"/>
        <v>3</v>
      </c>
      <c r="I49" s="41">
        <f t="shared" si="12"/>
        <v>0</v>
      </c>
      <c r="J49" s="41">
        <f t="shared" si="13"/>
        <v>0</v>
      </c>
      <c r="K49" s="41">
        <f t="shared" si="14"/>
        <v>0</v>
      </c>
    </row>
    <row r="50" spans="1:11" s="7" customFormat="1" ht="27.6">
      <c r="A50" s="20"/>
      <c r="B50" s="21" t="s">
        <v>91</v>
      </c>
      <c r="C50" s="40">
        <v>20</v>
      </c>
      <c r="D50" s="41"/>
      <c r="E50" s="41">
        <f t="shared" si="10"/>
        <v>20</v>
      </c>
      <c r="F50" s="41">
        <v>15.5</v>
      </c>
      <c r="G50" s="41"/>
      <c r="H50" s="41">
        <f t="shared" si="11"/>
        <v>15.5</v>
      </c>
      <c r="I50" s="41">
        <f t="shared" si="12"/>
        <v>-4.5</v>
      </c>
      <c r="J50" s="41">
        <f t="shared" si="13"/>
        <v>0</v>
      </c>
      <c r="K50" s="41">
        <f t="shared" si="14"/>
        <v>-4.5</v>
      </c>
    </row>
    <row r="51" spans="1:11" s="7" customFormat="1" ht="27.6">
      <c r="A51" s="20"/>
      <c r="B51" s="21" t="s">
        <v>94</v>
      </c>
      <c r="C51" s="40">
        <v>6</v>
      </c>
      <c r="D51" s="41"/>
      <c r="E51" s="41">
        <f t="shared" si="10"/>
        <v>6</v>
      </c>
      <c r="F51" s="41">
        <v>5</v>
      </c>
      <c r="G51" s="41"/>
      <c r="H51" s="41">
        <f t="shared" si="11"/>
        <v>5</v>
      </c>
      <c r="I51" s="41">
        <f t="shared" si="12"/>
        <v>-1</v>
      </c>
      <c r="J51" s="41">
        <f t="shared" si="13"/>
        <v>0</v>
      </c>
      <c r="K51" s="41">
        <f t="shared" si="14"/>
        <v>-1</v>
      </c>
    </row>
    <row r="52" spans="1:11" s="7" customFormat="1" ht="43.95" customHeight="1">
      <c r="A52" s="20"/>
      <c r="B52" s="21" t="s">
        <v>89</v>
      </c>
      <c r="C52" s="40">
        <v>2</v>
      </c>
      <c r="D52" s="41"/>
      <c r="E52" s="41">
        <f t="shared" si="10"/>
        <v>2</v>
      </c>
      <c r="F52" s="41">
        <v>1</v>
      </c>
      <c r="G52" s="41"/>
      <c r="H52" s="41">
        <f t="shared" si="11"/>
        <v>1</v>
      </c>
      <c r="I52" s="41">
        <f t="shared" si="12"/>
        <v>-1</v>
      </c>
      <c r="J52" s="41">
        <f t="shared" si="13"/>
        <v>0</v>
      </c>
      <c r="K52" s="41">
        <f t="shared" si="14"/>
        <v>-1</v>
      </c>
    </row>
    <row r="53" spans="1:11" s="7" customFormat="1" ht="18.600000000000001" customHeight="1">
      <c r="A53" s="20"/>
      <c r="B53" s="21" t="s">
        <v>95</v>
      </c>
      <c r="C53" s="40">
        <v>1946.2</v>
      </c>
      <c r="D53" s="41"/>
      <c r="E53" s="41">
        <f t="shared" si="10"/>
        <v>1946.2</v>
      </c>
      <c r="F53" s="41">
        <v>1946.2</v>
      </c>
      <c r="G53" s="41"/>
      <c r="H53" s="41">
        <f t="shared" si="11"/>
        <v>1946.2</v>
      </c>
      <c r="I53" s="41">
        <f t="shared" si="12"/>
        <v>0</v>
      </c>
      <c r="J53" s="41">
        <f t="shared" si="13"/>
        <v>0</v>
      </c>
      <c r="K53" s="41">
        <f t="shared" si="14"/>
        <v>0</v>
      </c>
    </row>
    <row r="54" spans="1:11" s="7" customFormat="1" ht="28.95" customHeight="1">
      <c r="A54" s="20"/>
      <c r="B54" s="21" t="s">
        <v>96</v>
      </c>
      <c r="C54" s="40">
        <v>420.7</v>
      </c>
      <c r="D54" s="41"/>
      <c r="E54" s="41">
        <f t="shared" si="10"/>
        <v>420.7</v>
      </c>
      <c r="F54" s="41">
        <v>420.7</v>
      </c>
      <c r="G54" s="41"/>
      <c r="H54" s="41">
        <f t="shared" si="11"/>
        <v>420.7</v>
      </c>
      <c r="I54" s="41">
        <f t="shared" si="12"/>
        <v>0</v>
      </c>
      <c r="J54" s="41">
        <f t="shared" si="13"/>
        <v>0</v>
      </c>
      <c r="K54" s="41">
        <f t="shared" si="14"/>
        <v>0</v>
      </c>
    </row>
    <row r="55" spans="1:11" s="7" customFormat="1" ht="31.2" customHeight="1">
      <c r="A55" s="20"/>
      <c r="B55" s="21" t="s">
        <v>97</v>
      </c>
      <c r="C55" s="42">
        <v>2817.5569999999998</v>
      </c>
      <c r="D55" s="43"/>
      <c r="E55" s="43">
        <f t="shared" si="10"/>
        <v>2817.5569999999998</v>
      </c>
      <c r="F55" s="43">
        <v>2728.6729999999998</v>
      </c>
      <c r="G55" s="43"/>
      <c r="H55" s="43">
        <f t="shared" ref="H55:H56" si="15">F55+G55</f>
        <v>2728.6729999999998</v>
      </c>
      <c r="I55" s="43">
        <f t="shared" ref="I55:I56" si="16">F55-C55</f>
        <v>-88.884000000000015</v>
      </c>
      <c r="J55" s="43">
        <f t="shared" ref="J55:J56" si="17">G55-D55</f>
        <v>0</v>
      </c>
      <c r="K55" s="43">
        <f t="shared" ref="K55:K56" si="18">I55+J55</f>
        <v>-88.884000000000015</v>
      </c>
    </row>
    <row r="56" spans="1:11" s="7" customFormat="1" ht="33.6" customHeight="1">
      <c r="A56" s="20"/>
      <c r="B56" s="44" t="s">
        <v>98</v>
      </c>
      <c r="C56" s="42">
        <v>0</v>
      </c>
      <c r="D56" s="43"/>
      <c r="E56" s="43">
        <f t="shared" si="10"/>
        <v>0</v>
      </c>
      <c r="F56" s="43">
        <v>0</v>
      </c>
      <c r="G56" s="43"/>
      <c r="H56" s="43">
        <f t="shared" si="15"/>
        <v>0</v>
      </c>
      <c r="I56" s="43">
        <f t="shared" si="16"/>
        <v>0</v>
      </c>
      <c r="J56" s="43">
        <f t="shared" si="17"/>
        <v>0</v>
      </c>
      <c r="K56" s="43">
        <f t="shared" si="18"/>
        <v>0</v>
      </c>
    </row>
    <row r="57" spans="1:11" s="7" customFormat="1" ht="33.6" customHeight="1">
      <c r="A57" s="20"/>
      <c r="B57" s="44" t="s">
        <v>170</v>
      </c>
      <c r="C57" s="42">
        <v>100.486</v>
      </c>
      <c r="D57" s="43"/>
      <c r="E57" s="43">
        <f t="shared" si="10"/>
        <v>100.486</v>
      </c>
      <c r="F57" s="43">
        <v>100.486</v>
      </c>
      <c r="G57" s="43"/>
      <c r="H57" s="43">
        <f t="shared" ref="H57:H58" si="19">F57+G57</f>
        <v>100.486</v>
      </c>
      <c r="I57" s="43">
        <f t="shared" ref="I57:I58" si="20">F57-C57</f>
        <v>0</v>
      </c>
      <c r="J57" s="43">
        <f t="shared" ref="J57:J58" si="21">G57-D57</f>
        <v>0</v>
      </c>
      <c r="K57" s="43">
        <f t="shared" ref="K57:K58" si="22">I57+J57</f>
        <v>0</v>
      </c>
    </row>
    <row r="58" spans="1:11" s="7" customFormat="1" ht="33.6" customHeight="1">
      <c r="A58" s="20"/>
      <c r="B58" s="44" t="s">
        <v>171</v>
      </c>
      <c r="C58" s="42">
        <v>73.343000000000004</v>
      </c>
      <c r="D58" s="43">
        <v>93.656999999999996</v>
      </c>
      <c r="E58" s="43">
        <f t="shared" si="10"/>
        <v>167</v>
      </c>
      <c r="F58" s="43">
        <v>73.343000000000004</v>
      </c>
      <c r="G58" s="43">
        <v>93.656999999999996</v>
      </c>
      <c r="H58" s="43">
        <f t="shared" si="19"/>
        <v>167</v>
      </c>
      <c r="I58" s="43">
        <f t="shared" si="20"/>
        <v>0</v>
      </c>
      <c r="J58" s="43">
        <f t="shared" si="21"/>
        <v>0</v>
      </c>
      <c r="K58" s="43">
        <f t="shared" si="22"/>
        <v>0</v>
      </c>
    </row>
    <row r="59" spans="1:11" ht="45" customHeight="1">
      <c r="A59" s="88" t="s">
        <v>182</v>
      </c>
      <c r="B59" s="61"/>
      <c r="C59" s="61"/>
      <c r="D59" s="61"/>
      <c r="E59" s="61"/>
      <c r="F59" s="61"/>
      <c r="G59" s="61"/>
      <c r="H59" s="61"/>
      <c r="I59" s="61"/>
      <c r="J59" s="61"/>
      <c r="K59" s="61"/>
    </row>
    <row r="60" spans="1:11" s="7" customFormat="1" ht="13.8">
      <c r="A60" s="18" t="s">
        <v>132</v>
      </c>
      <c r="B60" s="19" t="s">
        <v>133</v>
      </c>
      <c r="C60" s="61"/>
      <c r="D60" s="61"/>
      <c r="E60" s="61"/>
      <c r="F60" s="61"/>
      <c r="G60" s="61"/>
      <c r="H60" s="61"/>
      <c r="I60" s="61"/>
      <c r="J60" s="61"/>
      <c r="K60" s="61"/>
    </row>
    <row r="61" spans="1:11" s="7" customFormat="1" ht="13.8">
      <c r="A61" s="20"/>
      <c r="B61" s="24" t="s">
        <v>99</v>
      </c>
      <c r="C61" s="25">
        <v>6000</v>
      </c>
      <c r="D61" s="26"/>
      <c r="E61" s="26">
        <f>C61+D61</f>
        <v>6000</v>
      </c>
      <c r="F61" s="26">
        <v>6000</v>
      </c>
      <c r="G61" s="26"/>
      <c r="H61" s="26">
        <f>F61+G61</f>
        <v>6000</v>
      </c>
      <c r="I61" s="26">
        <f>F61-C61</f>
        <v>0</v>
      </c>
      <c r="J61" s="26">
        <f>G61-D61</f>
        <v>0</v>
      </c>
      <c r="K61" s="26">
        <f>I61+J61</f>
        <v>0</v>
      </c>
    </row>
    <row r="62" spans="1:11" s="7" customFormat="1" ht="13.8">
      <c r="A62" s="20"/>
      <c r="B62" s="24" t="s">
        <v>100</v>
      </c>
      <c r="C62" s="25">
        <v>6000</v>
      </c>
      <c r="D62" s="26"/>
      <c r="E62" s="26">
        <f t="shared" ref="E62:E76" si="23">C62+D62</f>
        <v>6000</v>
      </c>
      <c r="F62" s="26">
        <v>6000</v>
      </c>
      <c r="G62" s="26"/>
      <c r="H62" s="26">
        <f t="shared" ref="H62:H76" si="24">F62+G62</f>
        <v>6000</v>
      </c>
      <c r="I62" s="26">
        <f t="shared" ref="I62:I76" si="25">F62-C62</f>
        <v>0</v>
      </c>
      <c r="J62" s="26">
        <f t="shared" ref="J62:J76" si="26">G62-D62</f>
        <v>0</v>
      </c>
      <c r="K62" s="26">
        <f t="shared" ref="K62:K76" si="27">I62+J62</f>
        <v>0</v>
      </c>
    </row>
    <row r="63" spans="1:11" s="7" customFormat="1" ht="28.2" customHeight="1">
      <c r="A63" s="20"/>
      <c r="B63" s="24" t="s">
        <v>101</v>
      </c>
      <c r="C63" s="25"/>
      <c r="D63" s="26"/>
      <c r="E63" s="26">
        <f t="shared" si="23"/>
        <v>0</v>
      </c>
      <c r="F63" s="26"/>
      <c r="G63" s="26"/>
      <c r="H63" s="26">
        <f t="shared" si="24"/>
        <v>0</v>
      </c>
      <c r="I63" s="26">
        <f t="shared" si="25"/>
        <v>0</v>
      </c>
      <c r="J63" s="26">
        <f t="shared" si="26"/>
        <v>0</v>
      </c>
      <c r="K63" s="26">
        <f t="shared" si="27"/>
        <v>0</v>
      </c>
    </row>
    <row r="64" spans="1:11" s="7" customFormat="1" ht="13.8">
      <c r="A64" s="20"/>
      <c r="B64" s="24" t="s">
        <v>102</v>
      </c>
      <c r="C64" s="25"/>
      <c r="D64" s="26"/>
      <c r="E64" s="26">
        <f t="shared" si="23"/>
        <v>0</v>
      </c>
      <c r="F64" s="26"/>
      <c r="G64" s="26"/>
      <c r="H64" s="26">
        <f t="shared" si="24"/>
        <v>0</v>
      </c>
      <c r="I64" s="26">
        <f t="shared" si="25"/>
        <v>0</v>
      </c>
      <c r="J64" s="26">
        <f t="shared" si="26"/>
        <v>0</v>
      </c>
      <c r="K64" s="26">
        <f t="shared" si="27"/>
        <v>0</v>
      </c>
    </row>
    <row r="65" spans="1:11" s="7" customFormat="1" ht="13.8">
      <c r="A65" s="20"/>
      <c r="B65" s="24" t="s">
        <v>103</v>
      </c>
      <c r="C65" s="25"/>
      <c r="D65" s="26"/>
      <c r="E65" s="26">
        <f t="shared" si="23"/>
        <v>0</v>
      </c>
      <c r="F65" s="26"/>
      <c r="G65" s="26"/>
      <c r="H65" s="26">
        <f t="shared" si="24"/>
        <v>0</v>
      </c>
      <c r="I65" s="26">
        <f t="shared" si="25"/>
        <v>0</v>
      </c>
      <c r="J65" s="26">
        <f t="shared" si="26"/>
        <v>0</v>
      </c>
      <c r="K65" s="26">
        <f t="shared" si="27"/>
        <v>0</v>
      </c>
    </row>
    <row r="66" spans="1:11" s="7" customFormat="1" ht="27.6">
      <c r="A66" s="20"/>
      <c r="B66" s="24" t="s">
        <v>104</v>
      </c>
      <c r="C66" s="25">
        <v>34</v>
      </c>
      <c r="D66" s="26"/>
      <c r="E66" s="26">
        <f t="shared" si="23"/>
        <v>34</v>
      </c>
      <c r="F66" s="26">
        <v>30</v>
      </c>
      <c r="G66" s="26"/>
      <c r="H66" s="26">
        <f t="shared" si="24"/>
        <v>30</v>
      </c>
      <c r="I66" s="26">
        <f t="shared" si="25"/>
        <v>-4</v>
      </c>
      <c r="J66" s="26">
        <f t="shared" si="26"/>
        <v>0</v>
      </c>
      <c r="K66" s="26">
        <f t="shared" si="27"/>
        <v>-4</v>
      </c>
    </row>
    <row r="67" spans="1:11" s="7" customFormat="1" ht="13.8">
      <c r="A67" s="20"/>
      <c r="B67" s="24" t="s">
        <v>105</v>
      </c>
      <c r="C67" s="25"/>
      <c r="D67" s="26"/>
      <c r="E67" s="26">
        <f t="shared" si="23"/>
        <v>0</v>
      </c>
      <c r="F67" s="26"/>
      <c r="G67" s="26"/>
      <c r="H67" s="26">
        <f t="shared" si="24"/>
        <v>0</v>
      </c>
      <c r="I67" s="26">
        <f t="shared" si="25"/>
        <v>0</v>
      </c>
      <c r="J67" s="26">
        <f t="shared" si="26"/>
        <v>0</v>
      </c>
      <c r="K67" s="26">
        <f t="shared" si="27"/>
        <v>0</v>
      </c>
    </row>
    <row r="68" spans="1:11" s="7" customFormat="1" ht="41.4">
      <c r="A68" s="20"/>
      <c r="B68" s="24" t="s">
        <v>106</v>
      </c>
      <c r="C68" s="25"/>
      <c r="D68" s="26"/>
      <c r="E68" s="26">
        <f t="shared" si="23"/>
        <v>0</v>
      </c>
      <c r="F68" s="26"/>
      <c r="G68" s="26"/>
      <c r="H68" s="26">
        <f t="shared" si="24"/>
        <v>0</v>
      </c>
      <c r="I68" s="26">
        <f t="shared" si="25"/>
        <v>0</v>
      </c>
      <c r="J68" s="26">
        <f t="shared" si="26"/>
        <v>0</v>
      </c>
      <c r="K68" s="26">
        <f t="shared" si="27"/>
        <v>0</v>
      </c>
    </row>
    <row r="69" spans="1:11" s="7" customFormat="1" ht="13.8">
      <c r="A69" s="20"/>
      <c r="B69" s="21" t="s">
        <v>107</v>
      </c>
      <c r="C69" s="25">
        <v>600</v>
      </c>
      <c r="D69" s="26"/>
      <c r="E69" s="26">
        <f t="shared" si="23"/>
        <v>600</v>
      </c>
      <c r="F69" s="26">
        <v>891</v>
      </c>
      <c r="G69" s="26"/>
      <c r="H69" s="26">
        <f t="shared" si="24"/>
        <v>891</v>
      </c>
      <c r="I69" s="26">
        <f t="shared" si="25"/>
        <v>291</v>
      </c>
      <c r="J69" s="26">
        <f t="shared" si="26"/>
        <v>0</v>
      </c>
      <c r="K69" s="26">
        <f t="shared" si="27"/>
        <v>291</v>
      </c>
    </row>
    <row r="70" spans="1:11" s="7" customFormat="1" ht="13.8">
      <c r="A70" s="20"/>
      <c r="B70" s="21" t="s">
        <v>108</v>
      </c>
      <c r="C70" s="25">
        <v>32.799999999999997</v>
      </c>
      <c r="D70" s="26"/>
      <c r="E70" s="26">
        <f t="shared" si="23"/>
        <v>32.799999999999997</v>
      </c>
      <c r="F70" s="26">
        <v>32.9</v>
      </c>
      <c r="G70" s="26"/>
      <c r="H70" s="26">
        <f t="shared" si="24"/>
        <v>32.9</v>
      </c>
      <c r="I70" s="26">
        <f t="shared" si="25"/>
        <v>0.10000000000000142</v>
      </c>
      <c r="J70" s="26">
        <f t="shared" si="26"/>
        <v>0</v>
      </c>
      <c r="K70" s="26">
        <f t="shared" si="27"/>
        <v>0.10000000000000142</v>
      </c>
    </row>
    <row r="71" spans="1:11" s="7" customFormat="1" ht="27.6">
      <c r="A71" s="20"/>
      <c r="B71" s="21" t="s">
        <v>109</v>
      </c>
      <c r="C71" s="25">
        <v>17.7</v>
      </c>
      <c r="D71" s="26"/>
      <c r="E71" s="26">
        <f t="shared" si="23"/>
        <v>17.7</v>
      </c>
      <c r="F71" s="26">
        <v>17.8</v>
      </c>
      <c r="G71" s="26"/>
      <c r="H71" s="26">
        <f t="shared" si="24"/>
        <v>17.8</v>
      </c>
      <c r="I71" s="26">
        <f t="shared" si="25"/>
        <v>0.10000000000000142</v>
      </c>
      <c r="J71" s="26">
        <f t="shared" si="26"/>
        <v>0</v>
      </c>
      <c r="K71" s="26">
        <f t="shared" si="27"/>
        <v>0.10000000000000142</v>
      </c>
    </row>
    <row r="72" spans="1:11" s="7" customFormat="1" ht="13.8">
      <c r="A72" s="20"/>
      <c r="B72" s="21" t="s">
        <v>110</v>
      </c>
      <c r="C72" s="25">
        <v>10000</v>
      </c>
      <c r="D72" s="26"/>
      <c r="E72" s="26">
        <f t="shared" si="23"/>
        <v>10000</v>
      </c>
      <c r="F72" s="26">
        <v>10709</v>
      </c>
      <c r="G72" s="26"/>
      <c r="H72" s="26">
        <f t="shared" si="24"/>
        <v>10709</v>
      </c>
      <c r="I72" s="26">
        <f t="shared" si="25"/>
        <v>709</v>
      </c>
      <c r="J72" s="26">
        <f t="shared" si="26"/>
        <v>0</v>
      </c>
      <c r="K72" s="26">
        <f t="shared" si="27"/>
        <v>709</v>
      </c>
    </row>
    <row r="73" spans="1:11" s="7" customFormat="1" ht="41.4">
      <c r="A73" s="20"/>
      <c r="B73" s="21" t="s">
        <v>111</v>
      </c>
      <c r="C73" s="25">
        <v>8000</v>
      </c>
      <c r="D73" s="26"/>
      <c r="E73" s="26">
        <f t="shared" si="23"/>
        <v>8000</v>
      </c>
      <c r="F73" s="26">
        <v>9170</v>
      </c>
      <c r="G73" s="26"/>
      <c r="H73" s="26">
        <f t="shared" si="24"/>
        <v>9170</v>
      </c>
      <c r="I73" s="26">
        <f t="shared" si="25"/>
        <v>1170</v>
      </c>
      <c r="J73" s="26">
        <f t="shared" si="26"/>
        <v>0</v>
      </c>
      <c r="K73" s="26">
        <f t="shared" si="27"/>
        <v>1170</v>
      </c>
    </row>
    <row r="74" spans="1:11" s="7" customFormat="1" ht="13.8">
      <c r="A74" s="20"/>
      <c r="B74" s="21" t="s">
        <v>112</v>
      </c>
      <c r="C74" s="25">
        <v>2000</v>
      </c>
      <c r="D74" s="26"/>
      <c r="E74" s="26">
        <f t="shared" si="23"/>
        <v>2000</v>
      </c>
      <c r="F74" s="26">
        <v>1539</v>
      </c>
      <c r="G74" s="26"/>
      <c r="H74" s="26">
        <f t="shared" si="24"/>
        <v>1539</v>
      </c>
      <c r="I74" s="26">
        <f t="shared" si="25"/>
        <v>-461</v>
      </c>
      <c r="J74" s="26">
        <f t="shared" si="26"/>
        <v>0</v>
      </c>
      <c r="K74" s="26">
        <f t="shared" si="27"/>
        <v>-461</v>
      </c>
    </row>
    <row r="75" spans="1:11" s="7" customFormat="1" ht="13.8">
      <c r="A75" s="20"/>
      <c r="B75" s="21" t="s">
        <v>113</v>
      </c>
      <c r="C75" s="42"/>
      <c r="D75" s="43">
        <v>143.65700000000001</v>
      </c>
      <c r="E75" s="43">
        <f t="shared" si="23"/>
        <v>143.65700000000001</v>
      </c>
      <c r="F75" s="43"/>
      <c r="G75" s="43">
        <v>239.63800000000001</v>
      </c>
      <c r="H75" s="43">
        <f t="shared" si="24"/>
        <v>239.63800000000001</v>
      </c>
      <c r="I75" s="43">
        <f t="shared" si="25"/>
        <v>0</v>
      </c>
      <c r="J75" s="43">
        <f t="shared" si="26"/>
        <v>95.980999999999995</v>
      </c>
      <c r="K75" s="43">
        <f t="shared" si="27"/>
        <v>95.980999999999995</v>
      </c>
    </row>
    <row r="76" spans="1:11" ht="43.2" customHeight="1">
      <c r="A76" s="27"/>
      <c r="B76" s="21" t="s">
        <v>114</v>
      </c>
      <c r="C76" s="42"/>
      <c r="D76" s="43">
        <v>50</v>
      </c>
      <c r="E76" s="43">
        <f t="shared" si="23"/>
        <v>50</v>
      </c>
      <c r="F76" s="43"/>
      <c r="G76" s="43">
        <v>86.352999999999994</v>
      </c>
      <c r="H76" s="43">
        <f t="shared" si="24"/>
        <v>86.352999999999994</v>
      </c>
      <c r="I76" s="43">
        <f t="shared" si="25"/>
        <v>0</v>
      </c>
      <c r="J76" s="43">
        <f t="shared" si="26"/>
        <v>36.352999999999994</v>
      </c>
      <c r="K76" s="43">
        <f t="shared" si="27"/>
        <v>36.352999999999994</v>
      </c>
    </row>
    <row r="77" spans="1:11" ht="27.6">
      <c r="A77" s="27"/>
      <c r="B77" s="28" t="s">
        <v>115</v>
      </c>
      <c r="C77" s="25"/>
      <c r="D77" s="26">
        <v>8000</v>
      </c>
      <c r="E77" s="26">
        <f>C77+D77</f>
        <v>8000</v>
      </c>
      <c r="F77" s="26"/>
      <c r="G77" s="26">
        <v>9170</v>
      </c>
      <c r="H77" s="26">
        <f>F77+G77</f>
        <v>9170</v>
      </c>
      <c r="I77" s="26">
        <f>F77-C77</f>
        <v>0</v>
      </c>
      <c r="J77" s="26">
        <f>G77-D77</f>
        <v>1170</v>
      </c>
      <c r="K77" s="26">
        <f>I77+J77</f>
        <v>1170</v>
      </c>
    </row>
    <row r="78" spans="1:11" ht="31.5" customHeight="1">
      <c r="A78" s="27"/>
      <c r="B78" s="28" t="s">
        <v>172</v>
      </c>
      <c r="C78" s="42">
        <v>100.486</v>
      </c>
      <c r="D78" s="43"/>
      <c r="E78" s="43">
        <f t="shared" ref="E78:E79" si="28">C78+D78</f>
        <v>100.486</v>
      </c>
      <c r="F78" s="43">
        <v>100.486</v>
      </c>
      <c r="G78" s="43"/>
      <c r="H78" s="43">
        <f t="shared" ref="H78:H79" si="29">F78+G78</f>
        <v>100.486</v>
      </c>
      <c r="I78" s="43">
        <f t="shared" ref="I78:I79" si="30">F78-C78</f>
        <v>0</v>
      </c>
      <c r="J78" s="43">
        <f t="shared" ref="J78:J79" si="31">G78-D78</f>
        <v>0</v>
      </c>
      <c r="K78" s="43">
        <f t="shared" ref="K78:K79" si="32">I78+J78</f>
        <v>0</v>
      </c>
    </row>
    <row r="79" spans="1:11" ht="27.6">
      <c r="A79" s="27"/>
      <c r="B79" s="28" t="s">
        <v>173</v>
      </c>
      <c r="C79" s="25">
        <v>1</v>
      </c>
      <c r="D79" s="32">
        <v>1</v>
      </c>
      <c r="E79" s="32">
        <f t="shared" si="28"/>
        <v>2</v>
      </c>
      <c r="F79" s="32">
        <v>1</v>
      </c>
      <c r="G79" s="32">
        <v>1</v>
      </c>
      <c r="H79" s="32">
        <f t="shared" si="29"/>
        <v>2</v>
      </c>
      <c r="I79" s="32">
        <f t="shared" si="30"/>
        <v>0</v>
      </c>
      <c r="J79" s="32">
        <f t="shared" si="31"/>
        <v>0</v>
      </c>
      <c r="K79" s="32">
        <f t="shared" si="32"/>
        <v>0</v>
      </c>
    </row>
    <row r="80" spans="1:11" ht="71.25" customHeight="1">
      <c r="A80" s="88" t="s">
        <v>183</v>
      </c>
      <c r="B80" s="63"/>
      <c r="C80" s="64"/>
      <c r="D80" s="64"/>
      <c r="E80" s="64"/>
      <c r="F80" s="64"/>
      <c r="G80" s="64"/>
      <c r="H80" s="64"/>
      <c r="I80" s="64"/>
      <c r="J80" s="64"/>
      <c r="K80" s="64"/>
    </row>
    <row r="81" spans="1:11" s="7" customFormat="1" ht="13.8">
      <c r="A81" s="18" t="s">
        <v>134</v>
      </c>
      <c r="B81" s="19" t="s">
        <v>135</v>
      </c>
      <c r="C81" s="61"/>
      <c r="D81" s="61"/>
      <c r="E81" s="61"/>
      <c r="F81" s="61"/>
      <c r="G81" s="61"/>
      <c r="H81" s="61"/>
      <c r="I81" s="61"/>
      <c r="J81" s="61"/>
      <c r="K81" s="61"/>
    </row>
    <row r="82" spans="1:11" s="7" customFormat="1" ht="27.6">
      <c r="A82" s="20"/>
      <c r="B82" s="21" t="s">
        <v>116</v>
      </c>
      <c r="C82" s="25"/>
      <c r="D82" s="32"/>
      <c r="E82" s="32">
        <f>C82+D82</f>
        <v>0</v>
      </c>
      <c r="F82" s="32"/>
      <c r="G82" s="32"/>
      <c r="H82" s="32">
        <f>F82+G82</f>
        <v>0</v>
      </c>
      <c r="I82" s="32">
        <f>F82-C82</f>
        <v>0</v>
      </c>
      <c r="J82" s="32">
        <f t="shared" ref="J82" si="33">G82-D82</f>
        <v>0</v>
      </c>
      <c r="K82" s="32">
        <f t="shared" ref="K82" si="34">H82-E82</f>
        <v>0</v>
      </c>
    </row>
    <row r="83" spans="1:11" s="7" customFormat="1" ht="41.4">
      <c r="A83" s="20"/>
      <c r="B83" s="21" t="s">
        <v>174</v>
      </c>
      <c r="C83" s="25"/>
      <c r="D83" s="26">
        <v>6.25</v>
      </c>
      <c r="E83" s="26">
        <f>C83+D83</f>
        <v>6.25</v>
      </c>
      <c r="F83" s="26"/>
      <c r="G83" s="26">
        <v>9.42</v>
      </c>
      <c r="H83" s="26">
        <f>F83+G83</f>
        <v>9.42</v>
      </c>
      <c r="I83" s="26">
        <f>F83-C83</f>
        <v>0</v>
      </c>
      <c r="J83" s="26">
        <f t="shared" ref="J83:K83" si="35">G83-D83</f>
        <v>3.17</v>
      </c>
      <c r="K83" s="26">
        <f t="shared" si="35"/>
        <v>3.17</v>
      </c>
    </row>
    <row r="84" spans="1:11" ht="27.6">
      <c r="A84" s="27"/>
      <c r="B84" s="21" t="s">
        <v>188</v>
      </c>
      <c r="C84" s="29">
        <v>281.76</v>
      </c>
      <c r="D84" s="30">
        <v>14.37</v>
      </c>
      <c r="E84" s="30">
        <f>C84+D84</f>
        <v>296.13</v>
      </c>
      <c r="F84" s="30">
        <v>254.8</v>
      </c>
      <c r="G84" s="30">
        <v>22.38</v>
      </c>
      <c r="H84" s="30">
        <f>F84+G84</f>
        <v>277.18</v>
      </c>
      <c r="I84" s="30">
        <f>F84-C84</f>
        <v>-26.95999999999998</v>
      </c>
      <c r="J84" s="30">
        <f t="shared" ref="J84" si="36">G84-D84</f>
        <v>8.01</v>
      </c>
      <c r="K84" s="30">
        <f t="shared" ref="K84" si="37">H84-E84</f>
        <v>-18.949999999999989</v>
      </c>
    </row>
    <row r="85" spans="1:11" ht="41.4">
      <c r="A85" s="27"/>
      <c r="B85" s="28" t="s">
        <v>189</v>
      </c>
      <c r="C85" s="42">
        <v>73.343000000000004</v>
      </c>
      <c r="D85" s="43">
        <v>93.656999999999996</v>
      </c>
      <c r="E85" s="43">
        <v>83.5</v>
      </c>
      <c r="F85" s="43">
        <v>73.343000000000004</v>
      </c>
      <c r="G85" s="43">
        <v>93.656999999999996</v>
      </c>
      <c r="H85" s="43">
        <v>83.5</v>
      </c>
      <c r="I85" s="43">
        <f>F85-C85</f>
        <v>0</v>
      </c>
      <c r="J85" s="43">
        <f t="shared" ref="J85" si="38">G85-D85</f>
        <v>0</v>
      </c>
      <c r="K85" s="43">
        <f t="shared" ref="K85" si="39">H85-E85</f>
        <v>0</v>
      </c>
    </row>
    <row r="86" spans="1:11" ht="60" customHeight="1">
      <c r="A86" s="62" t="s">
        <v>184</v>
      </c>
      <c r="B86" s="63"/>
      <c r="C86" s="64"/>
      <c r="D86" s="64"/>
      <c r="E86" s="64"/>
      <c r="F86" s="64"/>
      <c r="G86" s="64"/>
      <c r="H86" s="64"/>
      <c r="I86" s="64"/>
      <c r="J86" s="64"/>
      <c r="K86" s="64"/>
    </row>
    <row r="87" spans="1:11" ht="18" customHeight="1">
      <c r="A87" s="18">
        <v>4</v>
      </c>
      <c r="B87" s="31" t="s">
        <v>84</v>
      </c>
      <c r="C87" s="61"/>
      <c r="D87" s="61"/>
      <c r="E87" s="61"/>
      <c r="F87" s="61"/>
      <c r="G87" s="61"/>
      <c r="H87" s="61"/>
      <c r="I87" s="61"/>
      <c r="J87" s="61"/>
      <c r="K87" s="61"/>
    </row>
    <row r="88" spans="1:11" ht="60" customHeight="1">
      <c r="A88" s="20"/>
      <c r="B88" s="24" t="s">
        <v>117</v>
      </c>
      <c r="C88" s="25">
        <v>106.25</v>
      </c>
      <c r="D88" s="32"/>
      <c r="E88" s="32">
        <f>C88+D88</f>
        <v>106.25</v>
      </c>
      <c r="F88" s="32">
        <v>93.8</v>
      </c>
      <c r="G88" s="32"/>
      <c r="H88" s="32">
        <f>F88+G88</f>
        <v>93.8</v>
      </c>
      <c r="I88" s="32">
        <f>F88-C88</f>
        <v>-12.450000000000003</v>
      </c>
      <c r="J88" s="32">
        <f t="shared" ref="J88:J91" si="40">G88-D88</f>
        <v>0</v>
      </c>
      <c r="K88" s="32">
        <f t="shared" ref="K88:K91" si="41">H88-E88</f>
        <v>-12.450000000000003</v>
      </c>
    </row>
    <row r="89" spans="1:11" ht="60" customHeight="1">
      <c r="A89" s="20"/>
      <c r="B89" s="24" t="s">
        <v>118</v>
      </c>
      <c r="C89" s="25">
        <v>213.44</v>
      </c>
      <c r="D89" s="32"/>
      <c r="E89" s="32">
        <f>C89+D89</f>
        <v>213.44</v>
      </c>
      <c r="F89" s="32">
        <v>213.44</v>
      </c>
      <c r="G89" s="32"/>
      <c r="H89" s="32">
        <f>F89+G89</f>
        <v>213.44</v>
      </c>
      <c r="I89" s="32">
        <f>F89-C89</f>
        <v>0</v>
      </c>
      <c r="J89" s="32">
        <f t="shared" si="40"/>
        <v>0</v>
      </c>
      <c r="K89" s="32">
        <f t="shared" si="41"/>
        <v>0</v>
      </c>
    </row>
    <row r="90" spans="1:11" ht="60" customHeight="1">
      <c r="A90" s="20"/>
      <c r="B90" s="21" t="s">
        <v>119</v>
      </c>
      <c r="C90" s="29">
        <v>69.319999999999993</v>
      </c>
      <c r="D90" s="30"/>
      <c r="E90" s="30">
        <f>C90+D90</f>
        <v>69.319999999999993</v>
      </c>
      <c r="F90" s="30">
        <v>74.23</v>
      </c>
      <c r="G90" s="30"/>
      <c r="H90" s="30">
        <f>F90+G90</f>
        <v>74.23</v>
      </c>
      <c r="I90" s="30">
        <f>F90-C90</f>
        <v>4.9100000000000108</v>
      </c>
      <c r="J90" s="30">
        <f t="shared" si="40"/>
        <v>0</v>
      </c>
      <c r="K90" s="30">
        <f t="shared" si="41"/>
        <v>4.9100000000000108</v>
      </c>
    </row>
    <row r="91" spans="1:11" ht="41.4" customHeight="1">
      <c r="A91" s="20"/>
      <c r="B91" s="21" t="s">
        <v>175</v>
      </c>
      <c r="C91" s="29">
        <v>53.96</v>
      </c>
      <c r="D91" s="30"/>
      <c r="E91" s="30">
        <f>C91+D91</f>
        <v>53.96</v>
      </c>
      <c r="F91" s="30">
        <v>54.1</v>
      </c>
      <c r="G91" s="30"/>
      <c r="H91" s="30">
        <f>F91+G91</f>
        <v>54.1</v>
      </c>
      <c r="I91" s="30">
        <f>F91-C91</f>
        <v>0.14000000000000057</v>
      </c>
      <c r="J91" s="30">
        <f t="shared" si="40"/>
        <v>0</v>
      </c>
      <c r="K91" s="30">
        <f t="shared" si="41"/>
        <v>0.14000000000000057</v>
      </c>
    </row>
    <row r="92" spans="1:11" ht="34.5" customHeight="1">
      <c r="A92" s="20"/>
      <c r="B92" s="28" t="s">
        <v>176</v>
      </c>
      <c r="C92" s="25">
        <v>100</v>
      </c>
      <c r="D92" s="32"/>
      <c r="E92" s="30">
        <f t="shared" ref="E92:E93" si="42">C92+D92</f>
        <v>100</v>
      </c>
      <c r="F92" s="32">
        <v>100</v>
      </c>
      <c r="G92" s="32"/>
      <c r="H92" s="30">
        <f t="shared" ref="H92:H93" si="43">F92+G92</f>
        <v>100</v>
      </c>
      <c r="I92" s="30">
        <f t="shared" ref="I92:I93" si="44">F92-C92</f>
        <v>0</v>
      </c>
      <c r="J92" s="30">
        <f t="shared" ref="J92:J93" si="45">G92-D92</f>
        <v>0</v>
      </c>
      <c r="K92" s="30">
        <f t="shared" ref="K92:K93" si="46">H92-E92</f>
        <v>0</v>
      </c>
    </row>
    <row r="93" spans="1:11" ht="33" customHeight="1">
      <c r="A93" s="20"/>
      <c r="B93" s="28" t="s">
        <v>177</v>
      </c>
      <c r="C93" s="25">
        <v>100</v>
      </c>
      <c r="D93" s="32">
        <v>100</v>
      </c>
      <c r="E93" s="30">
        <f t="shared" si="42"/>
        <v>200</v>
      </c>
      <c r="F93" s="32">
        <v>100</v>
      </c>
      <c r="G93" s="32">
        <v>100</v>
      </c>
      <c r="H93" s="30">
        <f t="shared" si="43"/>
        <v>200</v>
      </c>
      <c r="I93" s="30">
        <f t="shared" si="44"/>
        <v>0</v>
      </c>
      <c r="J93" s="30">
        <f t="shared" si="45"/>
        <v>0</v>
      </c>
      <c r="K93" s="30">
        <f t="shared" si="46"/>
        <v>0</v>
      </c>
    </row>
    <row r="94" spans="1:11" ht="52.5" customHeight="1">
      <c r="A94" s="62" t="s">
        <v>185</v>
      </c>
      <c r="B94" s="63"/>
      <c r="C94" s="64"/>
      <c r="D94" s="64"/>
      <c r="E94" s="64"/>
      <c r="F94" s="64"/>
      <c r="G94" s="64"/>
      <c r="H94" s="64"/>
      <c r="I94" s="64"/>
      <c r="J94" s="64"/>
      <c r="K94" s="64"/>
    </row>
    <row r="95" spans="1:11" ht="33" customHeight="1">
      <c r="A95" s="83" t="s">
        <v>121</v>
      </c>
      <c r="B95" s="84"/>
      <c r="C95" s="84"/>
      <c r="D95" s="84"/>
      <c r="E95" s="84"/>
      <c r="F95" s="84"/>
      <c r="G95" s="84"/>
      <c r="H95" s="84"/>
      <c r="I95" s="84"/>
      <c r="J95" s="84"/>
      <c r="K95" s="84"/>
    </row>
    <row r="96" spans="1:11" ht="21" customHeight="1">
      <c r="A96" s="85" t="s">
        <v>81</v>
      </c>
      <c r="B96" s="85"/>
      <c r="C96" s="85"/>
      <c r="D96" s="85"/>
      <c r="E96" s="85"/>
      <c r="F96" s="85"/>
      <c r="G96" s="85"/>
      <c r="H96" s="85"/>
      <c r="I96" s="85"/>
      <c r="J96" s="85"/>
      <c r="K96" s="85"/>
    </row>
    <row r="97" spans="1:11" ht="13.2" customHeight="1">
      <c r="A97" s="86" t="s">
        <v>62</v>
      </c>
      <c r="B97" s="86"/>
      <c r="C97" s="86"/>
      <c r="D97" s="86"/>
      <c r="E97" s="86"/>
      <c r="F97" s="86"/>
      <c r="G97" s="86"/>
      <c r="H97" s="86"/>
      <c r="I97" s="86"/>
      <c r="J97" s="86"/>
      <c r="K97" s="86"/>
    </row>
    <row r="98" spans="1:11" ht="33" customHeight="1">
      <c r="A98" s="85" t="s">
        <v>63</v>
      </c>
      <c r="B98" s="85"/>
      <c r="C98" s="85"/>
      <c r="D98" s="85"/>
      <c r="E98" s="85"/>
      <c r="F98" s="85"/>
      <c r="G98" s="85"/>
      <c r="H98" s="85"/>
      <c r="I98" s="85"/>
      <c r="J98" s="85"/>
      <c r="K98" s="85"/>
    </row>
    <row r="99" spans="1:11" ht="17.399999999999999" customHeight="1">
      <c r="A99" s="75" t="s">
        <v>122</v>
      </c>
      <c r="B99" s="76"/>
      <c r="C99" s="76"/>
      <c r="D99" s="76"/>
      <c r="E99" s="76"/>
      <c r="F99" s="76"/>
      <c r="G99" s="76"/>
      <c r="H99" s="76"/>
      <c r="I99" s="76"/>
      <c r="J99" s="76"/>
      <c r="K99" s="76"/>
    </row>
    <row r="100" spans="1:11" ht="28.2" customHeight="1">
      <c r="A100" s="64" t="s">
        <v>125</v>
      </c>
      <c r="B100" s="64" t="s">
        <v>126</v>
      </c>
      <c r="C100" s="71" t="s">
        <v>136</v>
      </c>
      <c r="D100" s="71"/>
      <c r="E100" s="71"/>
      <c r="F100" s="71" t="s">
        <v>137</v>
      </c>
      <c r="G100" s="71"/>
      <c r="H100" s="71"/>
      <c r="I100" s="87" t="s">
        <v>64</v>
      </c>
      <c r="J100" s="71"/>
      <c r="K100" s="71"/>
    </row>
    <row r="101" spans="1:11" s="5" customFormat="1" ht="20.399999999999999" customHeight="1">
      <c r="A101" s="64"/>
      <c r="B101" s="64"/>
      <c r="C101" s="17" t="s">
        <v>43</v>
      </c>
      <c r="D101" s="17" t="s">
        <v>44</v>
      </c>
      <c r="E101" s="17" t="s">
        <v>45</v>
      </c>
      <c r="F101" s="17" t="s">
        <v>43</v>
      </c>
      <c r="G101" s="17" t="s">
        <v>44</v>
      </c>
      <c r="H101" s="17" t="s">
        <v>45</v>
      </c>
      <c r="I101" s="17" t="s">
        <v>43</v>
      </c>
      <c r="J101" s="17" t="s">
        <v>44</v>
      </c>
      <c r="K101" s="17" t="s">
        <v>45</v>
      </c>
    </row>
    <row r="102" spans="1:11" ht="15.6">
      <c r="A102" s="33"/>
      <c r="B102" s="33" t="s">
        <v>138</v>
      </c>
      <c r="C102" s="52">
        <f>SUM(C106:C108)</f>
        <v>1850.231</v>
      </c>
      <c r="D102" s="52">
        <f>SUM(D106:D108)</f>
        <v>112.976</v>
      </c>
      <c r="E102" s="52">
        <f>C102+D102</f>
        <v>1963.2069999999999</v>
      </c>
      <c r="F102" s="52">
        <f>SUM(F106:F108)</f>
        <v>2829.1589999999997</v>
      </c>
      <c r="G102" s="52">
        <f>SUM(G106:G108)</f>
        <v>239.63799999999998</v>
      </c>
      <c r="H102" s="52">
        <f>F102+G102</f>
        <v>3068.7969999999996</v>
      </c>
      <c r="I102" s="52">
        <f>F102/C102*100-100</f>
        <v>52.908420624235561</v>
      </c>
      <c r="J102" s="52">
        <f>G102/D102*100-100</f>
        <v>112.11407732615774</v>
      </c>
      <c r="K102" s="52">
        <f>H102/E102*100-100</f>
        <v>56.315508247474668</v>
      </c>
    </row>
    <row r="103" spans="1:11" ht="28.95" customHeight="1">
      <c r="A103" s="82" t="s">
        <v>65</v>
      </c>
      <c r="B103" s="82"/>
      <c r="C103" s="82"/>
      <c r="D103" s="82"/>
      <c r="E103" s="82"/>
      <c r="F103" s="82"/>
      <c r="G103" s="82"/>
      <c r="H103" s="82"/>
      <c r="I103" s="82"/>
      <c r="J103" s="82"/>
      <c r="K103" s="82"/>
    </row>
    <row r="104" spans="1:11" ht="73.8" customHeight="1">
      <c r="A104" s="69" t="s">
        <v>198</v>
      </c>
      <c r="B104" s="69"/>
      <c r="C104" s="69"/>
      <c r="D104" s="69"/>
      <c r="E104" s="69"/>
      <c r="F104" s="69"/>
      <c r="G104" s="69"/>
      <c r="H104" s="69"/>
      <c r="I104" s="69"/>
      <c r="J104" s="69"/>
      <c r="K104" s="69"/>
    </row>
    <row r="105" spans="1:11" ht="13.8">
      <c r="A105" s="33"/>
      <c r="B105" s="33" t="s">
        <v>139</v>
      </c>
      <c r="C105" s="33"/>
      <c r="D105" s="33"/>
      <c r="E105" s="33"/>
      <c r="F105" s="34"/>
      <c r="G105" s="34"/>
      <c r="H105" s="34"/>
      <c r="I105" s="34"/>
      <c r="J105" s="34"/>
      <c r="K105" s="34"/>
    </row>
    <row r="106" spans="1:11" ht="15.6">
      <c r="A106" s="33"/>
      <c r="B106" s="35" t="s">
        <v>178</v>
      </c>
      <c r="C106" s="52">
        <v>1850.231</v>
      </c>
      <c r="D106" s="52">
        <v>112.976</v>
      </c>
      <c r="E106" s="52">
        <f>C106+D106</f>
        <v>1963.2069999999999</v>
      </c>
      <c r="F106" s="52">
        <v>2655.33</v>
      </c>
      <c r="G106" s="52">
        <v>145.98099999999999</v>
      </c>
      <c r="H106" s="52">
        <f>F106+G106</f>
        <v>2801.3109999999997</v>
      </c>
      <c r="I106" s="52">
        <f>F106/C106*100-100</f>
        <v>43.513431566112558</v>
      </c>
      <c r="J106" s="52">
        <f>G106/D106*100-100</f>
        <v>29.214169381107467</v>
      </c>
      <c r="K106" s="52">
        <f>H106/E106*100-100</f>
        <v>42.690556828699158</v>
      </c>
    </row>
    <row r="107" spans="1:11" ht="27.6">
      <c r="A107" s="33"/>
      <c r="B107" s="14" t="s">
        <v>168</v>
      </c>
      <c r="C107" s="52"/>
      <c r="D107" s="52"/>
      <c r="E107" s="52">
        <f t="shared" ref="E107:E108" si="47">C107+D107</f>
        <v>0</v>
      </c>
      <c r="F107" s="52">
        <v>100.486</v>
      </c>
      <c r="G107" s="52"/>
      <c r="H107" s="52">
        <f>F107+G107</f>
        <v>100.486</v>
      </c>
      <c r="I107" s="52" t="s">
        <v>199</v>
      </c>
      <c r="J107" s="52"/>
      <c r="K107" s="52" t="s">
        <v>199</v>
      </c>
    </row>
    <row r="108" spans="1:11" ht="55.2">
      <c r="A108" s="33"/>
      <c r="B108" s="14" t="s">
        <v>169</v>
      </c>
      <c r="C108" s="52"/>
      <c r="D108" s="52"/>
      <c r="E108" s="52">
        <f t="shared" si="47"/>
        <v>0</v>
      </c>
      <c r="F108" s="52">
        <v>73.343000000000004</v>
      </c>
      <c r="G108" s="52">
        <v>93.656999999999996</v>
      </c>
      <c r="H108" s="52">
        <f t="shared" ref="H108" si="48">F108+G108</f>
        <v>167</v>
      </c>
      <c r="I108" s="52" t="s">
        <v>199</v>
      </c>
      <c r="J108" s="52" t="s">
        <v>199</v>
      </c>
      <c r="K108" s="52" t="s">
        <v>199</v>
      </c>
    </row>
    <row r="109" spans="1:11" ht="33" customHeight="1">
      <c r="A109" s="70" t="s">
        <v>67</v>
      </c>
      <c r="B109" s="71"/>
      <c r="C109" s="71"/>
      <c r="D109" s="71"/>
      <c r="E109" s="71"/>
      <c r="F109" s="71"/>
      <c r="G109" s="71"/>
      <c r="H109" s="71"/>
      <c r="I109" s="71"/>
      <c r="J109" s="71"/>
      <c r="K109" s="71"/>
    </row>
    <row r="110" spans="1:11" ht="60.6" customHeight="1">
      <c r="A110" s="69" t="s">
        <v>186</v>
      </c>
      <c r="B110" s="69"/>
      <c r="C110" s="69"/>
      <c r="D110" s="69"/>
      <c r="E110" s="69"/>
      <c r="F110" s="69"/>
      <c r="G110" s="69"/>
      <c r="H110" s="69"/>
      <c r="I110" s="69"/>
      <c r="J110" s="69"/>
      <c r="K110" s="69"/>
    </row>
    <row r="111" spans="1:11" ht="15" customHeight="1">
      <c r="A111" s="18" t="s">
        <v>130</v>
      </c>
      <c r="B111" s="19" t="s">
        <v>131</v>
      </c>
      <c r="C111" s="53"/>
      <c r="D111" s="53"/>
      <c r="E111" s="53"/>
      <c r="F111" s="53"/>
      <c r="G111" s="53"/>
      <c r="H111" s="53"/>
      <c r="I111" s="53"/>
      <c r="J111" s="53"/>
      <c r="K111" s="53"/>
    </row>
    <row r="112" spans="1:11" ht="15" customHeight="1">
      <c r="A112" s="20"/>
      <c r="B112" s="21" t="s">
        <v>86</v>
      </c>
      <c r="C112" s="54">
        <v>1</v>
      </c>
      <c r="D112" s="54"/>
      <c r="E112" s="54">
        <f>C112+D112</f>
        <v>1</v>
      </c>
      <c r="F112" s="54">
        <v>1</v>
      </c>
      <c r="G112" s="54"/>
      <c r="H112" s="54">
        <f>F112+G112</f>
        <v>1</v>
      </c>
      <c r="I112" s="55">
        <f>F112/C112*100-100</f>
        <v>0</v>
      </c>
      <c r="J112" s="55"/>
      <c r="K112" s="55">
        <f>H112/E112*100-100</f>
        <v>0</v>
      </c>
    </row>
    <row r="113" spans="1:11" ht="15" customHeight="1">
      <c r="A113" s="20"/>
      <c r="B113" s="21" t="s">
        <v>93</v>
      </c>
      <c r="C113" s="54">
        <v>1</v>
      </c>
      <c r="D113" s="54"/>
      <c r="E113" s="54">
        <f t="shared" ref="E113:E156" si="49">C113+D113</f>
        <v>1</v>
      </c>
      <c r="F113" s="54">
        <v>1</v>
      </c>
      <c r="G113" s="54"/>
      <c r="H113" s="54">
        <f t="shared" ref="H113:H154" si="50">F113+G113</f>
        <v>1</v>
      </c>
      <c r="I113" s="55">
        <f t="shared" ref="I113:I148" si="51">F113/C113*100-100</f>
        <v>0</v>
      </c>
      <c r="J113" s="55"/>
      <c r="K113" s="55">
        <f t="shared" ref="K113:K154" si="52">H113/E113*100-100</f>
        <v>0</v>
      </c>
    </row>
    <row r="114" spans="1:11" ht="27" customHeight="1">
      <c r="A114" s="20"/>
      <c r="B114" s="21" t="s">
        <v>87</v>
      </c>
      <c r="C114" s="54">
        <f>C115+C116+C117+C118</f>
        <v>26</v>
      </c>
      <c r="D114" s="54"/>
      <c r="E114" s="54">
        <f t="shared" si="49"/>
        <v>26</v>
      </c>
      <c r="F114" s="54">
        <f>F115+F116+F117+F118</f>
        <v>24.5</v>
      </c>
      <c r="G114" s="54"/>
      <c r="H114" s="54">
        <f t="shared" si="50"/>
        <v>24.5</v>
      </c>
      <c r="I114" s="55">
        <f t="shared" si="51"/>
        <v>-5.7692307692307736</v>
      </c>
      <c r="J114" s="55"/>
      <c r="K114" s="55">
        <f t="shared" si="52"/>
        <v>-5.7692307692307736</v>
      </c>
    </row>
    <row r="115" spans="1:11" ht="24.6" customHeight="1">
      <c r="A115" s="20"/>
      <c r="B115" s="21" t="s">
        <v>88</v>
      </c>
      <c r="C115" s="54">
        <v>2</v>
      </c>
      <c r="D115" s="54"/>
      <c r="E115" s="54">
        <f t="shared" si="49"/>
        <v>2</v>
      </c>
      <c r="F115" s="54">
        <v>3</v>
      </c>
      <c r="G115" s="54"/>
      <c r="H115" s="54">
        <f t="shared" si="50"/>
        <v>3</v>
      </c>
      <c r="I115" s="55">
        <f t="shared" si="51"/>
        <v>50</v>
      </c>
      <c r="J115" s="55"/>
      <c r="K115" s="55">
        <f t="shared" si="52"/>
        <v>50</v>
      </c>
    </row>
    <row r="116" spans="1:11" ht="30.6" customHeight="1">
      <c r="A116" s="20"/>
      <c r="B116" s="21" t="s">
        <v>91</v>
      </c>
      <c r="C116" s="54">
        <v>18</v>
      </c>
      <c r="D116" s="54"/>
      <c r="E116" s="54">
        <f t="shared" si="49"/>
        <v>18</v>
      </c>
      <c r="F116" s="54">
        <v>15.5</v>
      </c>
      <c r="G116" s="54"/>
      <c r="H116" s="54">
        <f t="shared" si="50"/>
        <v>15.5</v>
      </c>
      <c r="I116" s="55">
        <f t="shared" si="51"/>
        <v>-13.888888888888886</v>
      </c>
      <c r="J116" s="55"/>
      <c r="K116" s="55">
        <f t="shared" si="52"/>
        <v>-13.888888888888886</v>
      </c>
    </row>
    <row r="117" spans="1:11" ht="30.6" customHeight="1">
      <c r="A117" s="20"/>
      <c r="B117" s="21" t="s">
        <v>94</v>
      </c>
      <c r="C117" s="54">
        <v>5</v>
      </c>
      <c r="D117" s="54"/>
      <c r="E117" s="54">
        <f t="shared" si="49"/>
        <v>5</v>
      </c>
      <c r="F117" s="54">
        <v>5</v>
      </c>
      <c r="G117" s="54"/>
      <c r="H117" s="54">
        <f t="shared" si="50"/>
        <v>5</v>
      </c>
      <c r="I117" s="55">
        <f t="shared" si="51"/>
        <v>0</v>
      </c>
      <c r="J117" s="55"/>
      <c r="K117" s="55">
        <f t="shared" si="52"/>
        <v>0</v>
      </c>
    </row>
    <row r="118" spans="1:11" ht="25.95" customHeight="1">
      <c r="A118" s="20"/>
      <c r="B118" s="21" t="s">
        <v>89</v>
      </c>
      <c r="C118" s="54">
        <v>1</v>
      </c>
      <c r="D118" s="54"/>
      <c r="E118" s="54">
        <f t="shared" si="49"/>
        <v>1</v>
      </c>
      <c r="F118" s="54">
        <v>1</v>
      </c>
      <c r="G118" s="54"/>
      <c r="H118" s="54">
        <f t="shared" si="50"/>
        <v>1</v>
      </c>
      <c r="I118" s="55">
        <f t="shared" si="51"/>
        <v>0</v>
      </c>
      <c r="J118" s="55"/>
      <c r="K118" s="55">
        <f t="shared" si="52"/>
        <v>0</v>
      </c>
    </row>
    <row r="119" spans="1:11" ht="15" customHeight="1">
      <c r="A119" s="20"/>
      <c r="B119" s="21" t="s">
        <v>95</v>
      </c>
      <c r="C119" s="54">
        <v>1476</v>
      </c>
      <c r="D119" s="54"/>
      <c r="E119" s="54">
        <f t="shared" si="49"/>
        <v>1476</v>
      </c>
      <c r="F119" s="54">
        <v>1946.2</v>
      </c>
      <c r="G119" s="54"/>
      <c r="H119" s="54">
        <f t="shared" si="50"/>
        <v>1946.2</v>
      </c>
      <c r="I119" s="55">
        <f t="shared" si="51"/>
        <v>31.856368563685635</v>
      </c>
      <c r="J119" s="55"/>
      <c r="K119" s="55">
        <f t="shared" si="52"/>
        <v>31.856368563685635</v>
      </c>
    </row>
    <row r="120" spans="1:11" ht="27.6" customHeight="1">
      <c r="A120" s="20"/>
      <c r="B120" s="21" t="s">
        <v>96</v>
      </c>
      <c r="C120" s="54">
        <v>197.1</v>
      </c>
      <c r="D120" s="54"/>
      <c r="E120" s="54">
        <f t="shared" si="49"/>
        <v>197.1</v>
      </c>
      <c r="F120" s="54">
        <v>420.7</v>
      </c>
      <c r="G120" s="54"/>
      <c r="H120" s="54">
        <f t="shared" si="50"/>
        <v>420.7</v>
      </c>
      <c r="I120" s="55">
        <f t="shared" si="51"/>
        <v>113.44495180111619</v>
      </c>
      <c r="J120" s="55"/>
      <c r="K120" s="55">
        <f t="shared" si="52"/>
        <v>113.44495180111619</v>
      </c>
    </row>
    <row r="121" spans="1:11" ht="30" customHeight="1">
      <c r="A121" s="20"/>
      <c r="B121" s="21" t="s">
        <v>97</v>
      </c>
      <c r="C121" s="56">
        <v>1850.231</v>
      </c>
      <c r="D121" s="56"/>
      <c r="E121" s="56">
        <f t="shared" si="49"/>
        <v>1850.231</v>
      </c>
      <c r="F121" s="56">
        <v>2728.6729999999998</v>
      </c>
      <c r="G121" s="56"/>
      <c r="H121" s="56">
        <f t="shared" si="50"/>
        <v>2728.6729999999998</v>
      </c>
      <c r="I121" s="52">
        <f t="shared" si="51"/>
        <v>47.477423089333172</v>
      </c>
      <c r="J121" s="52"/>
      <c r="K121" s="52">
        <f t="shared" si="52"/>
        <v>47.477423089333172</v>
      </c>
    </row>
    <row r="122" spans="1:11" ht="28.2" customHeight="1">
      <c r="A122" s="20"/>
      <c r="B122" s="44" t="s">
        <v>98</v>
      </c>
      <c r="C122" s="56"/>
      <c r="D122" s="56"/>
      <c r="E122" s="56">
        <f t="shared" si="49"/>
        <v>0</v>
      </c>
      <c r="F122" s="56"/>
      <c r="G122" s="56"/>
      <c r="H122" s="56">
        <f t="shared" si="50"/>
        <v>0</v>
      </c>
      <c r="I122" s="52"/>
      <c r="J122" s="52"/>
      <c r="K122" s="52">
        <v>0</v>
      </c>
    </row>
    <row r="123" spans="1:11" ht="27.6">
      <c r="A123" s="20"/>
      <c r="B123" s="44" t="s">
        <v>170</v>
      </c>
      <c r="C123" s="56"/>
      <c r="D123" s="56"/>
      <c r="E123" s="56">
        <f t="shared" si="49"/>
        <v>0</v>
      </c>
      <c r="F123" s="56">
        <v>100.486</v>
      </c>
      <c r="G123" s="56"/>
      <c r="H123" s="56">
        <f t="shared" ref="H123:H124" si="53">F123+G123</f>
        <v>100.486</v>
      </c>
      <c r="I123" s="52" t="s">
        <v>199</v>
      </c>
      <c r="J123" s="52"/>
      <c r="K123" s="52" t="s">
        <v>199</v>
      </c>
    </row>
    <row r="124" spans="1:11" ht="27.6">
      <c r="A124" s="20"/>
      <c r="B124" s="44" t="s">
        <v>171</v>
      </c>
      <c r="C124" s="56"/>
      <c r="D124" s="56"/>
      <c r="E124" s="56">
        <f t="shared" si="49"/>
        <v>0</v>
      </c>
      <c r="F124" s="56">
        <v>73.343000000000004</v>
      </c>
      <c r="G124" s="56">
        <v>93.656999999999996</v>
      </c>
      <c r="H124" s="56">
        <f t="shared" si="53"/>
        <v>167</v>
      </c>
      <c r="I124" s="52" t="s">
        <v>199</v>
      </c>
      <c r="J124" s="52" t="s">
        <v>199</v>
      </c>
      <c r="K124" s="52" t="s">
        <v>199</v>
      </c>
    </row>
    <row r="125" spans="1:11" ht="15" customHeight="1">
      <c r="A125" s="18" t="s">
        <v>132</v>
      </c>
      <c r="B125" s="19" t="s">
        <v>133</v>
      </c>
      <c r="C125" s="54"/>
      <c r="D125" s="54"/>
      <c r="E125" s="54"/>
      <c r="F125" s="54"/>
      <c r="G125" s="54"/>
      <c r="H125" s="54"/>
      <c r="I125" s="55"/>
      <c r="J125" s="55"/>
      <c r="K125" s="55"/>
    </row>
    <row r="126" spans="1:11" ht="15" customHeight="1">
      <c r="A126" s="20"/>
      <c r="B126" s="24" t="s">
        <v>99</v>
      </c>
      <c r="C126" s="54">
        <v>11369</v>
      </c>
      <c r="D126" s="54"/>
      <c r="E126" s="54">
        <f t="shared" si="49"/>
        <v>11369</v>
      </c>
      <c r="F126" s="54">
        <v>6000</v>
      </c>
      <c r="G126" s="54"/>
      <c r="H126" s="54">
        <f t="shared" si="50"/>
        <v>6000</v>
      </c>
      <c r="I126" s="55">
        <f t="shared" si="51"/>
        <v>-47.224909842554318</v>
      </c>
      <c r="J126" s="55"/>
      <c r="K126" s="55">
        <f t="shared" si="52"/>
        <v>-47.224909842554318</v>
      </c>
    </row>
    <row r="127" spans="1:11" ht="16.95" customHeight="1">
      <c r="A127" s="20"/>
      <c r="B127" s="24" t="s">
        <v>100</v>
      </c>
      <c r="C127" s="54">
        <v>11369</v>
      </c>
      <c r="D127" s="54"/>
      <c r="E127" s="54">
        <f t="shared" si="49"/>
        <v>11369</v>
      </c>
      <c r="F127" s="54">
        <v>6000</v>
      </c>
      <c r="G127" s="54"/>
      <c r="H127" s="54">
        <f t="shared" si="50"/>
        <v>6000</v>
      </c>
      <c r="I127" s="55">
        <f t="shared" si="51"/>
        <v>-47.224909842554318</v>
      </c>
      <c r="J127" s="55"/>
      <c r="K127" s="55">
        <f t="shared" si="52"/>
        <v>-47.224909842554318</v>
      </c>
    </row>
    <row r="128" spans="1:11" ht="33" customHeight="1">
      <c r="A128" s="20"/>
      <c r="B128" s="24" t="s">
        <v>101</v>
      </c>
      <c r="C128" s="54"/>
      <c r="D128" s="54"/>
      <c r="E128" s="54">
        <f t="shared" si="49"/>
        <v>0</v>
      </c>
      <c r="F128" s="54"/>
      <c r="G128" s="54"/>
      <c r="H128" s="54">
        <f t="shared" si="50"/>
        <v>0</v>
      </c>
      <c r="I128" s="55"/>
      <c r="J128" s="55"/>
      <c r="K128" s="55">
        <v>0</v>
      </c>
    </row>
    <row r="129" spans="1:11" ht="15" customHeight="1">
      <c r="A129" s="20"/>
      <c r="B129" s="24" t="s">
        <v>102</v>
      </c>
      <c r="C129" s="54"/>
      <c r="D129" s="54"/>
      <c r="E129" s="54">
        <f t="shared" si="49"/>
        <v>0</v>
      </c>
      <c r="F129" s="54"/>
      <c r="G129" s="54"/>
      <c r="H129" s="54">
        <f t="shared" si="50"/>
        <v>0</v>
      </c>
      <c r="I129" s="55"/>
      <c r="J129" s="55"/>
      <c r="K129" s="55">
        <v>0</v>
      </c>
    </row>
    <row r="130" spans="1:11" ht="15" customHeight="1">
      <c r="A130" s="20"/>
      <c r="B130" s="24" t="s">
        <v>103</v>
      </c>
      <c r="C130" s="54"/>
      <c r="D130" s="54"/>
      <c r="E130" s="54">
        <f t="shared" si="49"/>
        <v>0</v>
      </c>
      <c r="F130" s="54"/>
      <c r="G130" s="54"/>
      <c r="H130" s="54">
        <f t="shared" si="50"/>
        <v>0</v>
      </c>
      <c r="I130" s="55"/>
      <c r="J130" s="55"/>
      <c r="K130" s="55">
        <v>0</v>
      </c>
    </row>
    <row r="131" spans="1:11" ht="30" customHeight="1">
      <c r="A131" s="20"/>
      <c r="B131" s="24" t="s">
        <v>104</v>
      </c>
      <c r="C131" s="54">
        <v>32</v>
      </c>
      <c r="D131" s="54"/>
      <c r="E131" s="54">
        <f t="shared" si="49"/>
        <v>32</v>
      </c>
      <c r="F131" s="54">
        <v>30</v>
      </c>
      <c r="G131" s="54"/>
      <c r="H131" s="54">
        <f t="shared" si="50"/>
        <v>30</v>
      </c>
      <c r="I131" s="55">
        <f t="shared" si="51"/>
        <v>-6.25</v>
      </c>
      <c r="J131" s="55"/>
      <c r="K131" s="55">
        <f t="shared" si="52"/>
        <v>-6.25</v>
      </c>
    </row>
    <row r="132" spans="1:11" ht="15" customHeight="1">
      <c r="A132" s="20"/>
      <c r="B132" s="24" t="s">
        <v>105</v>
      </c>
      <c r="C132" s="54"/>
      <c r="D132" s="54"/>
      <c r="E132" s="54">
        <f t="shared" si="49"/>
        <v>0</v>
      </c>
      <c r="F132" s="54"/>
      <c r="G132" s="54"/>
      <c r="H132" s="54">
        <f t="shared" si="50"/>
        <v>0</v>
      </c>
      <c r="I132" s="55"/>
      <c r="J132" s="55"/>
      <c r="K132" s="55">
        <v>0</v>
      </c>
    </row>
    <row r="133" spans="1:11" ht="46.2" customHeight="1">
      <c r="A133" s="20"/>
      <c r="B133" s="24" t="s">
        <v>106</v>
      </c>
      <c r="C133" s="54"/>
      <c r="D133" s="54"/>
      <c r="E133" s="54">
        <f t="shared" si="49"/>
        <v>0</v>
      </c>
      <c r="F133" s="54"/>
      <c r="G133" s="54"/>
      <c r="H133" s="54">
        <f t="shared" si="50"/>
        <v>0</v>
      </c>
      <c r="I133" s="55"/>
      <c r="J133" s="55"/>
      <c r="K133" s="55">
        <v>0</v>
      </c>
    </row>
    <row r="134" spans="1:11" ht="15.6" customHeight="1">
      <c r="A134" s="20"/>
      <c r="B134" s="21" t="s">
        <v>107</v>
      </c>
      <c r="C134" s="54">
        <v>983</v>
      </c>
      <c r="D134" s="54"/>
      <c r="E134" s="54">
        <f t="shared" si="49"/>
        <v>983</v>
      </c>
      <c r="F134" s="54">
        <v>891</v>
      </c>
      <c r="G134" s="54"/>
      <c r="H134" s="54">
        <f t="shared" si="50"/>
        <v>891</v>
      </c>
      <c r="I134" s="55">
        <f t="shared" si="51"/>
        <v>-9.3591047812817862</v>
      </c>
      <c r="J134" s="55"/>
      <c r="K134" s="55">
        <f t="shared" si="52"/>
        <v>-9.3591047812817862</v>
      </c>
    </row>
    <row r="135" spans="1:11" ht="15" customHeight="1">
      <c r="A135" s="20"/>
      <c r="B135" s="21" t="s">
        <v>108</v>
      </c>
      <c r="C135" s="54">
        <v>32.799999999999997</v>
      </c>
      <c r="D135" s="54"/>
      <c r="E135" s="54">
        <f t="shared" si="49"/>
        <v>32.799999999999997</v>
      </c>
      <c r="F135" s="54">
        <v>32.9</v>
      </c>
      <c r="G135" s="54"/>
      <c r="H135" s="54">
        <f t="shared" si="50"/>
        <v>32.9</v>
      </c>
      <c r="I135" s="55">
        <f t="shared" ref="I135:J154" si="54">F135/C135*100-100</f>
        <v>0.30487804878049474</v>
      </c>
      <c r="J135" s="55"/>
      <c r="K135" s="55">
        <f t="shared" si="52"/>
        <v>0.30487804878049474</v>
      </c>
    </row>
    <row r="136" spans="1:11" ht="31.95" customHeight="1">
      <c r="A136" s="20"/>
      <c r="B136" s="21" t="s">
        <v>109</v>
      </c>
      <c r="C136" s="54">
        <v>17.7</v>
      </c>
      <c r="D136" s="54"/>
      <c r="E136" s="54">
        <f t="shared" si="49"/>
        <v>17.7</v>
      </c>
      <c r="F136" s="54">
        <v>17.8</v>
      </c>
      <c r="G136" s="54"/>
      <c r="H136" s="54">
        <f t="shared" si="50"/>
        <v>17.8</v>
      </c>
      <c r="I136" s="55">
        <f t="shared" si="54"/>
        <v>0.56497175141242906</v>
      </c>
      <c r="J136" s="55"/>
      <c r="K136" s="55">
        <f t="shared" si="52"/>
        <v>0.56497175141242906</v>
      </c>
    </row>
    <row r="137" spans="1:11" ht="15" customHeight="1">
      <c r="A137" s="20"/>
      <c r="B137" s="21" t="s">
        <v>110</v>
      </c>
      <c r="C137" s="54">
        <v>14426</v>
      </c>
      <c r="D137" s="54"/>
      <c r="E137" s="54">
        <f t="shared" si="49"/>
        <v>14426</v>
      </c>
      <c r="F137" s="54">
        <v>10709</v>
      </c>
      <c r="G137" s="54"/>
      <c r="H137" s="54">
        <f t="shared" si="50"/>
        <v>10709</v>
      </c>
      <c r="I137" s="55">
        <f t="shared" si="51"/>
        <v>-25.76597809510605</v>
      </c>
      <c r="J137" s="55"/>
      <c r="K137" s="55">
        <f t="shared" si="52"/>
        <v>-25.76597809510605</v>
      </c>
    </row>
    <row r="138" spans="1:11" ht="43.2" customHeight="1">
      <c r="A138" s="20"/>
      <c r="B138" s="21" t="s">
        <v>111</v>
      </c>
      <c r="C138" s="54">
        <v>10662</v>
      </c>
      <c r="D138" s="54"/>
      <c r="E138" s="54">
        <f t="shared" si="49"/>
        <v>10662</v>
      </c>
      <c r="F138" s="54">
        <v>9170</v>
      </c>
      <c r="G138" s="54"/>
      <c r="H138" s="54">
        <f t="shared" si="50"/>
        <v>9170</v>
      </c>
      <c r="I138" s="55">
        <f t="shared" si="51"/>
        <v>-13.993622209716747</v>
      </c>
      <c r="J138" s="55"/>
      <c r="K138" s="55">
        <f t="shared" si="52"/>
        <v>-13.993622209716747</v>
      </c>
    </row>
    <row r="139" spans="1:11" ht="15" customHeight="1">
      <c r="A139" s="20"/>
      <c r="B139" s="21" t="s">
        <v>112</v>
      </c>
      <c r="C139" s="54">
        <v>3764</v>
      </c>
      <c r="D139" s="54"/>
      <c r="E139" s="54">
        <f t="shared" si="49"/>
        <v>3764</v>
      </c>
      <c r="F139" s="54">
        <v>1539</v>
      </c>
      <c r="G139" s="54"/>
      <c r="H139" s="54">
        <f t="shared" si="50"/>
        <v>1539</v>
      </c>
      <c r="I139" s="55"/>
      <c r="J139" s="55"/>
      <c r="K139" s="55">
        <f t="shared" si="52"/>
        <v>-59.112646121147719</v>
      </c>
    </row>
    <row r="140" spans="1:11" ht="15" customHeight="1">
      <c r="A140" s="20"/>
      <c r="B140" s="21" t="s">
        <v>113</v>
      </c>
      <c r="C140" s="54"/>
      <c r="D140" s="56">
        <f>112.976</f>
        <v>112.976</v>
      </c>
      <c r="E140" s="56">
        <f t="shared" si="49"/>
        <v>112.976</v>
      </c>
      <c r="F140" s="56"/>
      <c r="G140" s="56">
        <v>239.63800000000001</v>
      </c>
      <c r="H140" s="56">
        <f t="shared" si="50"/>
        <v>239.63800000000001</v>
      </c>
      <c r="I140" s="52"/>
      <c r="J140" s="52">
        <f t="shared" si="54"/>
        <v>112.1140773261578</v>
      </c>
      <c r="K140" s="52">
        <f t="shared" si="52"/>
        <v>112.1140773261578</v>
      </c>
    </row>
    <row r="141" spans="1:11" ht="41.4" customHeight="1">
      <c r="A141" s="27"/>
      <c r="B141" s="21" t="s">
        <v>114</v>
      </c>
      <c r="C141" s="54"/>
      <c r="D141" s="57">
        <v>62.133000000000003</v>
      </c>
      <c r="E141" s="57">
        <f t="shared" si="49"/>
        <v>62.133000000000003</v>
      </c>
      <c r="F141" s="57"/>
      <c r="G141" s="57">
        <v>86.352999999999994</v>
      </c>
      <c r="H141" s="57">
        <f t="shared" si="50"/>
        <v>86.352999999999994</v>
      </c>
      <c r="I141" s="58"/>
      <c r="J141" s="58">
        <f t="shared" si="54"/>
        <v>38.980895820256535</v>
      </c>
      <c r="K141" s="58">
        <f t="shared" si="52"/>
        <v>38.980895820256535</v>
      </c>
    </row>
    <row r="142" spans="1:11" ht="30" customHeight="1">
      <c r="A142" s="27"/>
      <c r="B142" s="28" t="s">
        <v>115</v>
      </c>
      <c r="C142" s="54"/>
      <c r="D142" s="54">
        <v>10662</v>
      </c>
      <c r="E142" s="54">
        <f t="shared" si="49"/>
        <v>10662</v>
      </c>
      <c r="F142" s="54"/>
      <c r="G142" s="54">
        <v>9170</v>
      </c>
      <c r="H142" s="54">
        <f t="shared" si="50"/>
        <v>9170</v>
      </c>
      <c r="I142" s="55"/>
      <c r="J142" s="55">
        <f t="shared" si="54"/>
        <v>-13.993622209716747</v>
      </c>
      <c r="K142" s="55">
        <f t="shared" si="52"/>
        <v>-13.993622209716747</v>
      </c>
    </row>
    <row r="143" spans="1:11" ht="30.75" customHeight="1">
      <c r="A143" s="27"/>
      <c r="B143" s="28" t="s">
        <v>172</v>
      </c>
      <c r="C143" s="54"/>
      <c r="D143" s="54"/>
      <c r="E143" s="54">
        <f t="shared" si="49"/>
        <v>0</v>
      </c>
      <c r="F143" s="57">
        <v>100.486</v>
      </c>
      <c r="G143" s="57"/>
      <c r="H143" s="57">
        <f t="shared" ref="H143:H144" si="55">F143+G143</f>
        <v>100.486</v>
      </c>
      <c r="I143" s="55" t="s">
        <v>199</v>
      </c>
      <c r="J143" s="55"/>
      <c r="K143" s="55" t="s">
        <v>199</v>
      </c>
    </row>
    <row r="144" spans="1:11" ht="27.6">
      <c r="A144" s="27"/>
      <c r="B144" s="28" t="s">
        <v>173</v>
      </c>
      <c r="C144" s="54"/>
      <c r="D144" s="54"/>
      <c r="E144" s="54">
        <f t="shared" si="49"/>
        <v>0</v>
      </c>
      <c r="F144" s="54">
        <v>1</v>
      </c>
      <c r="G144" s="54">
        <v>1</v>
      </c>
      <c r="H144" s="54">
        <f t="shared" si="55"/>
        <v>2</v>
      </c>
      <c r="I144" s="55" t="s">
        <v>199</v>
      </c>
      <c r="J144" s="55" t="s">
        <v>199</v>
      </c>
      <c r="K144" s="55" t="s">
        <v>199</v>
      </c>
    </row>
    <row r="145" spans="1:11" ht="15" customHeight="1">
      <c r="A145" s="18" t="s">
        <v>134</v>
      </c>
      <c r="B145" s="19" t="s">
        <v>135</v>
      </c>
      <c r="C145" s="54"/>
      <c r="D145" s="54"/>
      <c r="E145" s="54"/>
      <c r="F145" s="54"/>
      <c r="G145" s="54"/>
      <c r="H145" s="54"/>
      <c r="I145" s="55"/>
      <c r="J145" s="55"/>
      <c r="K145" s="55"/>
    </row>
    <row r="146" spans="1:11" ht="30.6" customHeight="1">
      <c r="A146" s="20"/>
      <c r="B146" s="21" t="s">
        <v>116</v>
      </c>
      <c r="C146" s="54"/>
      <c r="D146" s="54"/>
      <c r="E146" s="54">
        <f t="shared" si="49"/>
        <v>0</v>
      </c>
      <c r="F146" s="54"/>
      <c r="G146" s="54"/>
      <c r="H146" s="54">
        <f t="shared" si="50"/>
        <v>0</v>
      </c>
      <c r="I146" s="55"/>
      <c r="J146" s="55"/>
      <c r="K146" s="55">
        <v>0</v>
      </c>
    </row>
    <row r="147" spans="1:11" ht="25.95" customHeight="1">
      <c r="A147" s="20"/>
      <c r="B147" s="21" t="s">
        <v>187</v>
      </c>
      <c r="C147" s="59"/>
      <c r="D147" s="59">
        <f>D141*1000/D142</f>
        <v>5.8275182892515476</v>
      </c>
      <c r="E147" s="59">
        <f t="shared" si="49"/>
        <v>5.8275182892515476</v>
      </c>
      <c r="F147" s="59"/>
      <c r="G147" s="59">
        <f>G141*1000/G142</f>
        <v>9.4169029443838603</v>
      </c>
      <c r="H147" s="59">
        <f t="shared" si="50"/>
        <v>9.4169029443838603</v>
      </c>
      <c r="I147" s="55"/>
      <c r="J147" s="55">
        <f t="shared" si="54"/>
        <v>61.59370896789261</v>
      </c>
      <c r="K147" s="55">
        <f t="shared" si="52"/>
        <v>61.59370896789261</v>
      </c>
    </row>
    <row r="148" spans="1:11" ht="26.4" customHeight="1">
      <c r="A148" s="27"/>
      <c r="B148" s="21" t="s">
        <v>188</v>
      </c>
      <c r="C148" s="59">
        <f>C106*1000/C137</f>
        <v>128.25668931096632</v>
      </c>
      <c r="D148" s="59">
        <f>D106*1000/C137</f>
        <v>7.8314154997920422</v>
      </c>
      <c r="E148" s="59">
        <f t="shared" si="49"/>
        <v>136.08810481075835</v>
      </c>
      <c r="F148" s="59">
        <v>254.8</v>
      </c>
      <c r="G148" s="59">
        <v>22.38</v>
      </c>
      <c r="H148" s="59">
        <f t="shared" si="50"/>
        <v>277.18</v>
      </c>
      <c r="I148" s="55">
        <f t="shared" si="51"/>
        <v>98.664101941865624</v>
      </c>
      <c r="J148" s="55">
        <f t="shared" si="54"/>
        <v>185.77209318793371</v>
      </c>
      <c r="K148" s="55">
        <f t="shared" si="52"/>
        <v>103.6768756427621</v>
      </c>
    </row>
    <row r="149" spans="1:11" ht="45" customHeight="1">
      <c r="A149" s="27"/>
      <c r="B149" s="45" t="s">
        <v>189</v>
      </c>
      <c r="C149" s="57"/>
      <c r="D149" s="57"/>
      <c r="E149" s="57">
        <f t="shared" si="49"/>
        <v>0</v>
      </c>
      <c r="F149" s="57">
        <v>73.343000000000004</v>
      </c>
      <c r="G149" s="57">
        <v>93.656999999999996</v>
      </c>
      <c r="H149" s="57">
        <v>83.5</v>
      </c>
      <c r="I149" s="55" t="s">
        <v>199</v>
      </c>
      <c r="J149" s="55" t="s">
        <v>199</v>
      </c>
      <c r="K149" s="55" t="s">
        <v>199</v>
      </c>
    </row>
    <row r="150" spans="1:11" ht="15" customHeight="1">
      <c r="A150" s="18">
        <v>4</v>
      </c>
      <c r="B150" s="31" t="s">
        <v>84</v>
      </c>
      <c r="C150" s="54"/>
      <c r="D150" s="54"/>
      <c r="E150" s="54"/>
      <c r="F150" s="54"/>
      <c r="G150" s="54"/>
      <c r="H150" s="54"/>
      <c r="I150" s="55"/>
      <c r="J150" s="55"/>
      <c r="K150" s="55"/>
    </row>
    <row r="151" spans="1:11" ht="58.2" customHeight="1">
      <c r="A151" s="20"/>
      <c r="B151" s="24" t="s">
        <v>117</v>
      </c>
      <c r="C151" s="54">
        <v>86.49</v>
      </c>
      <c r="D151" s="54"/>
      <c r="E151" s="54">
        <f t="shared" si="49"/>
        <v>86.49</v>
      </c>
      <c r="F151" s="54">
        <v>93.75</v>
      </c>
      <c r="G151" s="54"/>
      <c r="H151" s="54">
        <f t="shared" si="50"/>
        <v>93.75</v>
      </c>
      <c r="I151" s="55">
        <f t="shared" ref="I151:I153" si="56">F151/C151*100-100</f>
        <v>8.3940339923690601</v>
      </c>
      <c r="J151" s="55"/>
      <c r="K151" s="55">
        <f t="shared" ref="K151:K153" si="57">H151/E151*100-100</f>
        <v>8.3940339923690601</v>
      </c>
    </row>
    <row r="152" spans="1:11" ht="61.95" customHeight="1">
      <c r="A152" s="20"/>
      <c r="B152" s="24" t="s">
        <v>118</v>
      </c>
      <c r="C152" s="54">
        <v>100</v>
      </c>
      <c r="D152" s="54"/>
      <c r="E152" s="54">
        <f t="shared" si="49"/>
        <v>100</v>
      </c>
      <c r="F152" s="54">
        <v>213.44</v>
      </c>
      <c r="G152" s="54"/>
      <c r="H152" s="54">
        <f t="shared" si="50"/>
        <v>213.44</v>
      </c>
      <c r="I152" s="55">
        <f t="shared" si="56"/>
        <v>113.44</v>
      </c>
      <c r="J152" s="55"/>
      <c r="K152" s="55">
        <f t="shared" si="57"/>
        <v>113.44</v>
      </c>
    </row>
    <row r="153" spans="1:11" ht="57.6" customHeight="1">
      <c r="A153" s="20"/>
      <c r="B153" s="21" t="s">
        <v>119</v>
      </c>
      <c r="C153" s="54">
        <v>117.85</v>
      </c>
      <c r="D153" s="54"/>
      <c r="E153" s="54">
        <f t="shared" si="49"/>
        <v>117.85</v>
      </c>
      <c r="F153" s="54">
        <v>74.23</v>
      </c>
      <c r="G153" s="54"/>
      <c r="H153" s="54">
        <f t="shared" si="50"/>
        <v>74.23</v>
      </c>
      <c r="I153" s="55">
        <f t="shared" si="56"/>
        <v>-37.01315231226134</v>
      </c>
      <c r="J153" s="55"/>
      <c r="K153" s="55">
        <f t="shared" si="57"/>
        <v>-37.01315231226134</v>
      </c>
    </row>
    <row r="154" spans="1:11" ht="42.6" customHeight="1">
      <c r="A154" s="20"/>
      <c r="B154" s="21" t="s">
        <v>120</v>
      </c>
      <c r="C154" s="54">
        <v>54</v>
      </c>
      <c r="D154" s="54"/>
      <c r="E154" s="54">
        <f t="shared" si="49"/>
        <v>54</v>
      </c>
      <c r="F154" s="54">
        <v>54.1</v>
      </c>
      <c r="G154" s="54"/>
      <c r="H154" s="54">
        <f t="shared" si="50"/>
        <v>54.1</v>
      </c>
      <c r="I154" s="55">
        <f t="shared" si="54"/>
        <v>0.18518518518517624</v>
      </c>
      <c r="J154" s="55"/>
      <c r="K154" s="55">
        <f t="shared" si="52"/>
        <v>0.18518518518517624</v>
      </c>
    </row>
    <row r="155" spans="1:11" ht="27.6">
      <c r="A155" s="20"/>
      <c r="B155" s="28" t="s">
        <v>176</v>
      </c>
      <c r="C155" s="54"/>
      <c r="D155" s="54"/>
      <c r="E155" s="54">
        <f t="shared" si="49"/>
        <v>0</v>
      </c>
      <c r="F155" s="54">
        <v>100</v>
      </c>
      <c r="G155" s="54"/>
      <c r="H155" s="54">
        <f t="shared" ref="H155" si="58">F155+G155</f>
        <v>100</v>
      </c>
      <c r="I155" s="55" t="s">
        <v>199</v>
      </c>
      <c r="J155" s="55"/>
      <c r="K155" s="55" t="s">
        <v>199</v>
      </c>
    </row>
    <row r="156" spans="1:11" ht="27.6">
      <c r="A156" s="20"/>
      <c r="B156" s="28" t="s">
        <v>177</v>
      </c>
      <c r="C156" s="54"/>
      <c r="D156" s="54"/>
      <c r="E156" s="54">
        <f t="shared" si="49"/>
        <v>0</v>
      </c>
      <c r="F156" s="54">
        <v>100</v>
      </c>
      <c r="G156" s="54">
        <v>100</v>
      </c>
      <c r="H156" s="54">
        <v>100</v>
      </c>
      <c r="I156" s="55" t="s">
        <v>199</v>
      </c>
      <c r="J156" s="55" t="s">
        <v>199</v>
      </c>
      <c r="K156" s="55" t="s">
        <v>199</v>
      </c>
    </row>
    <row r="157" spans="1:11" ht="17.399999999999999" customHeight="1">
      <c r="A157" s="70" t="s">
        <v>66</v>
      </c>
      <c r="B157" s="70"/>
      <c r="C157" s="70"/>
      <c r="D157" s="70"/>
      <c r="E157" s="70"/>
      <c r="F157" s="70"/>
      <c r="G157" s="70"/>
      <c r="H157" s="70"/>
      <c r="I157" s="70"/>
      <c r="J157" s="70"/>
      <c r="K157" s="70"/>
    </row>
    <row r="158" spans="1:11" ht="76.5" customHeight="1">
      <c r="A158" s="72" t="s">
        <v>200</v>
      </c>
      <c r="B158" s="72"/>
      <c r="C158" s="72"/>
      <c r="D158" s="72"/>
      <c r="E158" s="72"/>
      <c r="F158" s="72"/>
      <c r="G158" s="72"/>
      <c r="H158" s="72"/>
      <c r="I158" s="72"/>
      <c r="J158" s="72"/>
      <c r="K158" s="72"/>
    </row>
    <row r="159" spans="1:11" ht="13.95" customHeight="1">
      <c r="A159" s="73" t="s">
        <v>140</v>
      </c>
      <c r="B159" s="73"/>
      <c r="C159" s="73"/>
      <c r="D159" s="73"/>
      <c r="E159" s="73"/>
      <c r="F159" s="73"/>
      <c r="G159" s="73"/>
      <c r="H159" s="73"/>
      <c r="I159" s="73"/>
      <c r="J159" s="73"/>
      <c r="K159" s="73"/>
    </row>
    <row r="160" spans="1:11" ht="33.75" customHeight="1">
      <c r="A160" s="74" t="s">
        <v>68</v>
      </c>
      <c r="B160" s="74"/>
      <c r="C160" s="74"/>
      <c r="D160" s="74"/>
      <c r="E160" s="74"/>
      <c r="F160" s="74"/>
      <c r="G160" s="74"/>
      <c r="H160" s="74"/>
      <c r="I160" s="74"/>
      <c r="J160" s="74"/>
      <c r="K160" s="74"/>
    </row>
    <row r="161" spans="1:11" ht="15" customHeight="1">
      <c r="A161" s="75" t="s">
        <v>80</v>
      </c>
      <c r="B161" s="76"/>
      <c r="C161" s="76"/>
      <c r="D161" s="76"/>
      <c r="E161" s="76"/>
      <c r="F161" s="76"/>
      <c r="G161" s="76"/>
      <c r="H161" s="76"/>
      <c r="I161" s="76"/>
      <c r="J161" s="76"/>
      <c r="K161" s="76"/>
    </row>
    <row r="162" spans="1:11" ht="72">
      <c r="A162" s="33" t="s">
        <v>141</v>
      </c>
      <c r="B162" s="33" t="s">
        <v>126</v>
      </c>
      <c r="C162" s="36" t="s">
        <v>69</v>
      </c>
      <c r="D162" s="36" t="s">
        <v>70</v>
      </c>
      <c r="E162" s="36" t="s">
        <v>71</v>
      </c>
      <c r="F162" s="36" t="s">
        <v>60</v>
      </c>
      <c r="G162" s="36" t="s">
        <v>72</v>
      </c>
      <c r="H162" s="36" t="s">
        <v>73</v>
      </c>
      <c r="I162" s="37"/>
      <c r="J162" s="37"/>
      <c r="K162" s="37"/>
    </row>
    <row r="163" spans="1:11" ht="13.8">
      <c r="A163" s="33" t="s">
        <v>142</v>
      </c>
      <c r="B163" s="33" t="s">
        <v>143</v>
      </c>
      <c r="C163" s="33" t="s">
        <v>144</v>
      </c>
      <c r="D163" s="33" t="s">
        <v>145</v>
      </c>
      <c r="E163" s="33" t="s">
        <v>146</v>
      </c>
      <c r="F163" s="33" t="s">
        <v>147</v>
      </c>
      <c r="G163" s="33" t="s">
        <v>148</v>
      </c>
      <c r="H163" s="33" t="s">
        <v>149</v>
      </c>
      <c r="I163" s="37"/>
      <c r="J163" s="37"/>
      <c r="K163" s="37"/>
    </row>
    <row r="164" spans="1:11" ht="13.8">
      <c r="A164" s="33" t="s">
        <v>150</v>
      </c>
      <c r="B164" s="33" t="s">
        <v>151</v>
      </c>
      <c r="C164" s="33" t="s">
        <v>152</v>
      </c>
      <c r="D164" s="33"/>
      <c r="E164" s="33"/>
      <c r="F164" s="33">
        <f>E164-D164</f>
        <v>0</v>
      </c>
      <c r="G164" s="33" t="s">
        <v>152</v>
      </c>
      <c r="H164" s="33" t="s">
        <v>152</v>
      </c>
      <c r="I164" s="37"/>
      <c r="J164" s="37"/>
      <c r="K164" s="37"/>
    </row>
    <row r="165" spans="1:11" ht="13.8">
      <c r="A165" s="33"/>
      <c r="B165" s="33" t="s">
        <v>153</v>
      </c>
      <c r="C165" s="33" t="s">
        <v>152</v>
      </c>
      <c r="D165" s="33"/>
      <c r="E165" s="33"/>
      <c r="F165" s="33">
        <f t="shared" ref="F165:F166" si="59">E165-D165</f>
        <v>0</v>
      </c>
      <c r="G165" s="33" t="s">
        <v>152</v>
      </c>
      <c r="H165" s="33" t="s">
        <v>152</v>
      </c>
      <c r="I165" s="37"/>
      <c r="J165" s="37"/>
      <c r="K165" s="37"/>
    </row>
    <row r="166" spans="1:11" ht="27.6">
      <c r="A166" s="33"/>
      <c r="B166" s="33" t="s">
        <v>154</v>
      </c>
      <c r="C166" s="33" t="s">
        <v>152</v>
      </c>
      <c r="D166" s="33"/>
      <c r="E166" s="33"/>
      <c r="F166" s="33">
        <f t="shared" si="59"/>
        <v>0</v>
      </c>
      <c r="G166" s="33" t="s">
        <v>152</v>
      </c>
      <c r="H166" s="33" t="s">
        <v>152</v>
      </c>
      <c r="I166" s="37"/>
      <c r="J166" s="37"/>
      <c r="K166" s="37"/>
    </row>
    <row r="167" spans="1:11" ht="13.8">
      <c r="A167" s="33"/>
      <c r="B167" s="33" t="s">
        <v>155</v>
      </c>
      <c r="C167" s="33" t="s">
        <v>152</v>
      </c>
      <c r="D167" s="33"/>
      <c r="E167" s="33"/>
      <c r="F167" s="33"/>
      <c r="G167" s="33" t="s">
        <v>152</v>
      </c>
      <c r="H167" s="33" t="s">
        <v>152</v>
      </c>
      <c r="I167" s="37"/>
      <c r="J167" s="37"/>
      <c r="K167" s="37"/>
    </row>
    <row r="168" spans="1:11" ht="13.8">
      <c r="A168" s="33"/>
      <c r="B168" s="33" t="s">
        <v>156</v>
      </c>
      <c r="C168" s="33" t="s">
        <v>152</v>
      </c>
      <c r="D168" s="33"/>
      <c r="E168" s="33"/>
      <c r="F168" s="33"/>
      <c r="G168" s="33" t="s">
        <v>152</v>
      </c>
      <c r="H168" s="33" t="s">
        <v>152</v>
      </c>
      <c r="I168" s="37"/>
      <c r="J168" s="37"/>
      <c r="K168" s="37"/>
    </row>
    <row r="169" spans="1:11">
      <c r="A169" s="62" t="s">
        <v>82</v>
      </c>
      <c r="B169" s="64"/>
      <c r="C169" s="64"/>
      <c r="D169" s="64"/>
      <c r="E169" s="64"/>
      <c r="F169" s="64"/>
      <c r="G169" s="64"/>
      <c r="H169" s="64"/>
      <c r="I169" s="37"/>
      <c r="J169" s="37"/>
      <c r="K169" s="37"/>
    </row>
    <row r="170" spans="1:11" ht="13.8">
      <c r="A170" s="33" t="s">
        <v>143</v>
      </c>
      <c r="B170" s="33" t="s">
        <v>157</v>
      </c>
      <c r="C170" s="33" t="s">
        <v>152</v>
      </c>
      <c r="D170" s="33"/>
      <c r="E170" s="33"/>
      <c r="F170" s="33">
        <f t="shared" ref="F170" si="60">E170-D170</f>
        <v>0</v>
      </c>
      <c r="G170" s="33" t="s">
        <v>152</v>
      </c>
      <c r="H170" s="33" t="s">
        <v>152</v>
      </c>
      <c r="I170" s="37"/>
      <c r="J170" s="37"/>
      <c r="K170" s="37"/>
    </row>
    <row r="171" spans="1:11">
      <c r="A171" s="62" t="s">
        <v>123</v>
      </c>
      <c r="B171" s="64"/>
      <c r="C171" s="64"/>
      <c r="D171" s="64"/>
      <c r="E171" s="64"/>
      <c r="F171" s="64"/>
      <c r="G171" s="64"/>
      <c r="H171" s="64"/>
      <c r="I171" s="37"/>
      <c r="J171" s="37"/>
      <c r="K171" s="37"/>
    </row>
    <row r="172" spans="1:11">
      <c r="A172" s="64" t="s">
        <v>158</v>
      </c>
      <c r="B172" s="64"/>
      <c r="C172" s="64"/>
      <c r="D172" s="64"/>
      <c r="E172" s="64"/>
      <c r="F172" s="64"/>
      <c r="G172" s="64"/>
      <c r="H172" s="64"/>
      <c r="I172" s="37"/>
      <c r="J172" s="37"/>
      <c r="K172" s="37"/>
    </row>
    <row r="173" spans="1:11" ht="13.8">
      <c r="A173" s="33" t="s">
        <v>159</v>
      </c>
      <c r="B173" s="33" t="s">
        <v>160</v>
      </c>
      <c r="C173" s="33"/>
      <c r="D173" s="33"/>
      <c r="E173" s="33"/>
      <c r="F173" s="33"/>
      <c r="G173" s="33"/>
      <c r="H173" s="33"/>
      <c r="I173" s="37"/>
      <c r="J173" s="37"/>
      <c r="K173" s="37"/>
    </row>
    <row r="174" spans="1:11" ht="13.8">
      <c r="A174" s="33"/>
      <c r="B174" s="33" t="s">
        <v>161</v>
      </c>
      <c r="C174" s="33"/>
      <c r="D174" s="33"/>
      <c r="E174" s="33"/>
      <c r="F174" s="33">
        <f t="shared" ref="F174" si="61">E174-D174</f>
        <v>0</v>
      </c>
      <c r="G174" s="33"/>
      <c r="H174" s="33"/>
      <c r="I174" s="37"/>
      <c r="J174" s="37"/>
      <c r="K174" s="37"/>
    </row>
    <row r="175" spans="1:11" ht="13.8" thickBot="1">
      <c r="A175" s="66" t="s">
        <v>162</v>
      </c>
      <c r="B175" s="67"/>
      <c r="C175" s="67"/>
      <c r="D175" s="67"/>
      <c r="E175" s="67"/>
      <c r="F175" s="67"/>
      <c r="G175" s="67"/>
      <c r="H175" s="68"/>
      <c r="I175" s="37"/>
      <c r="J175" s="37"/>
      <c r="K175" s="37"/>
    </row>
    <row r="176" spans="1:11" ht="27.6">
      <c r="A176" s="33"/>
      <c r="B176" s="35" t="s">
        <v>83</v>
      </c>
      <c r="C176" s="33"/>
      <c r="D176" s="33"/>
      <c r="E176" s="33"/>
      <c r="F176" s="33">
        <f t="shared" ref="F176" si="62">E176-D176</f>
        <v>0</v>
      </c>
      <c r="G176" s="33"/>
      <c r="H176" s="33"/>
      <c r="I176" s="37"/>
      <c r="J176" s="37"/>
      <c r="K176" s="37"/>
    </row>
    <row r="177" spans="1:11" ht="27.6">
      <c r="A177" s="33"/>
      <c r="B177" s="33" t="s">
        <v>163</v>
      </c>
      <c r="C177" s="33"/>
      <c r="D177" s="33"/>
      <c r="E177" s="33"/>
      <c r="F177" s="33"/>
      <c r="G177" s="33"/>
      <c r="H177" s="33"/>
      <c r="I177" s="37"/>
      <c r="J177" s="37"/>
      <c r="K177" s="37"/>
    </row>
    <row r="178" spans="1:11" ht="27.6">
      <c r="A178" s="33" t="s">
        <v>164</v>
      </c>
      <c r="B178" s="33" t="s">
        <v>165</v>
      </c>
      <c r="C178" s="33" t="s">
        <v>152</v>
      </c>
      <c r="D178" s="33"/>
      <c r="E178" s="33"/>
      <c r="F178" s="33"/>
      <c r="G178" s="33" t="s">
        <v>152</v>
      </c>
      <c r="H178" s="33" t="s">
        <v>152</v>
      </c>
      <c r="I178" s="37"/>
      <c r="J178" s="37"/>
      <c r="K178" s="37"/>
    </row>
    <row r="179" spans="1:11" ht="22.95" customHeight="1">
      <c r="A179" s="78" t="s">
        <v>190</v>
      </c>
      <c r="B179" s="78"/>
      <c r="C179" s="78"/>
      <c r="D179" s="78"/>
      <c r="E179" s="78"/>
      <c r="F179" s="78"/>
      <c r="G179" s="78"/>
      <c r="H179" s="78"/>
      <c r="I179" s="78"/>
      <c r="J179" s="78"/>
      <c r="K179" s="78"/>
    </row>
    <row r="180" spans="1:11" ht="30" customHeight="1">
      <c r="A180" s="65" t="s">
        <v>191</v>
      </c>
      <c r="B180" s="65"/>
      <c r="C180" s="65"/>
      <c r="D180" s="65"/>
      <c r="E180" s="65"/>
      <c r="F180" s="65"/>
      <c r="G180" s="65"/>
      <c r="H180" s="65"/>
      <c r="I180" s="65"/>
      <c r="J180" s="65"/>
      <c r="K180" s="65"/>
    </row>
    <row r="181" spans="1:11" ht="18" customHeight="1">
      <c r="A181" s="65" t="s">
        <v>74</v>
      </c>
      <c r="B181" s="79"/>
      <c r="C181" s="79"/>
      <c r="D181" s="79"/>
      <c r="E181" s="79"/>
      <c r="F181" s="79"/>
      <c r="G181" s="79"/>
      <c r="H181" s="79"/>
      <c r="I181" s="79"/>
      <c r="J181" s="79"/>
      <c r="K181" s="79"/>
    </row>
    <row r="182" spans="1:11" ht="37.950000000000003" customHeight="1">
      <c r="A182" s="80" t="s">
        <v>192</v>
      </c>
      <c r="B182" s="81"/>
      <c r="C182" s="81"/>
      <c r="D182" s="81"/>
      <c r="E182" s="81"/>
      <c r="F182" s="81"/>
      <c r="G182" s="81"/>
      <c r="H182" s="81"/>
      <c r="I182" s="81"/>
      <c r="J182" s="81"/>
      <c r="K182" s="81"/>
    </row>
    <row r="183" spans="1:11" ht="74.400000000000006" customHeight="1">
      <c r="A183" s="65" t="s">
        <v>193</v>
      </c>
      <c r="B183" s="65"/>
      <c r="C183" s="65"/>
      <c r="D183" s="65"/>
      <c r="E183" s="65"/>
      <c r="F183" s="65"/>
      <c r="G183" s="65"/>
      <c r="H183" s="65"/>
      <c r="I183" s="65"/>
      <c r="J183" s="65"/>
      <c r="K183" s="65"/>
    </row>
    <row r="184" spans="1:11" ht="43.95" customHeight="1">
      <c r="A184" s="65" t="s">
        <v>194</v>
      </c>
      <c r="B184" s="65"/>
      <c r="C184" s="65"/>
      <c r="D184" s="65"/>
      <c r="E184" s="65"/>
      <c r="F184" s="65"/>
      <c r="G184" s="65"/>
      <c r="H184" s="65"/>
      <c r="I184" s="65"/>
      <c r="J184" s="65"/>
      <c r="K184" s="65"/>
    </row>
    <row r="185" spans="1:11" ht="33.6" customHeight="1">
      <c r="A185" s="65" t="s">
        <v>195</v>
      </c>
      <c r="B185" s="65"/>
      <c r="C185" s="65"/>
      <c r="D185" s="65"/>
      <c r="E185" s="65"/>
      <c r="F185" s="65"/>
      <c r="G185" s="65"/>
      <c r="H185" s="65"/>
      <c r="I185" s="65"/>
      <c r="J185" s="65"/>
      <c r="K185" s="65"/>
    </row>
    <row r="186" spans="1:11" ht="33.6" customHeight="1">
      <c r="A186" s="39"/>
      <c r="B186" s="39"/>
      <c r="C186" s="39"/>
      <c r="D186" s="39"/>
      <c r="E186" s="39"/>
      <c r="F186" s="39"/>
      <c r="G186" s="39"/>
      <c r="H186" s="39"/>
      <c r="I186" s="39"/>
      <c r="J186" s="39"/>
      <c r="K186" s="39"/>
    </row>
    <row r="187" spans="1:11" ht="36" customHeight="1">
      <c r="A187" s="37"/>
      <c r="B187" s="38" t="s">
        <v>196</v>
      </c>
      <c r="C187" s="60"/>
      <c r="D187" s="60"/>
      <c r="E187" s="77" t="s">
        <v>197</v>
      </c>
      <c r="F187" s="77"/>
      <c r="G187" s="77"/>
      <c r="H187" s="37"/>
      <c r="I187" s="37"/>
      <c r="J187" s="37"/>
      <c r="K187" s="37"/>
    </row>
  </sheetData>
  <mergeCells count="73">
    <mergeCell ref="D6:K6"/>
    <mergeCell ref="H1:K1"/>
    <mergeCell ref="H2:K2"/>
    <mergeCell ref="A3:K3"/>
    <mergeCell ref="D4:K4"/>
    <mergeCell ref="D5:K5"/>
    <mergeCell ref="A13:A14"/>
    <mergeCell ref="B13:B14"/>
    <mergeCell ref="C13:E13"/>
    <mergeCell ref="F13:H13"/>
    <mergeCell ref="I13:K13"/>
    <mergeCell ref="D7:K7"/>
    <mergeCell ref="D8:K8"/>
    <mergeCell ref="C10:K10"/>
    <mergeCell ref="B11:K11"/>
    <mergeCell ref="A12:K12"/>
    <mergeCell ref="A43:A44"/>
    <mergeCell ref="B43:B44"/>
    <mergeCell ref="C43:E43"/>
    <mergeCell ref="F43:H43"/>
    <mergeCell ref="I43:K43"/>
    <mergeCell ref="A17:K17"/>
    <mergeCell ref="A22:K22"/>
    <mergeCell ref="A28:E28"/>
    <mergeCell ref="A35:E35"/>
    <mergeCell ref="A41:K41"/>
    <mergeCell ref="C45:E45"/>
    <mergeCell ref="F45:H45"/>
    <mergeCell ref="I45:K45"/>
    <mergeCell ref="A59:K59"/>
    <mergeCell ref="C60:E60"/>
    <mergeCell ref="F60:H60"/>
    <mergeCell ref="I60:K60"/>
    <mergeCell ref="A80:K80"/>
    <mergeCell ref="C81:E81"/>
    <mergeCell ref="F81:H81"/>
    <mergeCell ref="I81:K81"/>
    <mergeCell ref="A86:K86"/>
    <mergeCell ref="A172:H172"/>
    <mergeCell ref="A103:K103"/>
    <mergeCell ref="A95:K95"/>
    <mergeCell ref="A96:K96"/>
    <mergeCell ref="A97:K97"/>
    <mergeCell ref="A98:K98"/>
    <mergeCell ref="A99:K99"/>
    <mergeCell ref="A100:A101"/>
    <mergeCell ref="B100:B101"/>
    <mergeCell ref="C100:E100"/>
    <mergeCell ref="F100:H100"/>
    <mergeCell ref="I100:K100"/>
    <mergeCell ref="E187:G187"/>
    <mergeCell ref="A179:K179"/>
    <mergeCell ref="A180:K180"/>
    <mergeCell ref="A181:K181"/>
    <mergeCell ref="A182:K182"/>
    <mergeCell ref="A183:K183"/>
    <mergeCell ref="A184:K184"/>
    <mergeCell ref="C87:E87"/>
    <mergeCell ref="F87:H87"/>
    <mergeCell ref="I87:K87"/>
    <mergeCell ref="A94:K94"/>
    <mergeCell ref="A185:K185"/>
    <mergeCell ref="A175:H175"/>
    <mergeCell ref="A104:K104"/>
    <mergeCell ref="A109:K109"/>
    <mergeCell ref="A110:K110"/>
    <mergeCell ref="A157:K157"/>
    <mergeCell ref="A158:K158"/>
    <mergeCell ref="A159:K159"/>
    <mergeCell ref="A160:K160"/>
    <mergeCell ref="A161:K161"/>
    <mergeCell ref="A169:H169"/>
    <mergeCell ref="A171:H171"/>
  </mergeCells>
  <pageMargins left="0.70866141732283472" right="0.19685039370078741" top="0.19685039370078741" bottom="0.31496062992125984" header="0.19685039370078741" footer="0.31496062992125984"/>
  <pageSetup paperSize="9" scale="70" orientation="portrait" r:id="rId1"/>
  <rowBreaks count="4" manualBreakCount="4">
    <brk id="54" max="16383" man="1"/>
    <brk id="86" max="16383" man="1"/>
    <brk id="123" max="16383" man="1"/>
    <brk id="156"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1</vt:i4>
      </vt:variant>
    </vt:vector>
  </HeadingPairs>
  <TitlesOfParts>
    <vt:vector size="1" baseType="lpstr">
      <vt:lpstr>4040</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ЗАТВЕРДЖЕНО</dc:title>
  <dc:creator>User</dc:creator>
  <cp:lastModifiedBy>Admin</cp:lastModifiedBy>
  <cp:lastPrinted>2020-04-02T09:01:03Z</cp:lastPrinted>
  <dcterms:created xsi:type="dcterms:W3CDTF">2019-07-18T07:25:18Z</dcterms:created>
  <dcterms:modified xsi:type="dcterms:W3CDTF">2020-04-02T09:02:39Z</dcterms:modified>
</cp:coreProperties>
</file>